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eople.ey.com/personal/ida_backstrom_fi_ey_com/Documents/Documents/Skolning/2026 SFV kassörsutbildning/"/>
    </mc:Choice>
  </mc:AlternateContent>
  <xr:revisionPtr revIDLastSave="0" documentId="8_{69383B45-7F71-4796-8374-0341CCBA2FD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ontoplan" sheetId="2" r:id="rId1"/>
    <sheet name="Kontoutdrag" sheetId="6" r:id="rId2"/>
    <sheet name="Verifikationer" sheetId="3" r:id="rId3"/>
    <sheet name="Dagbok" sheetId="4" r:id="rId4"/>
    <sheet name="Huvudbok" sheetId="5" r:id="rId5"/>
    <sheet name="Resultat" sheetId="9" r:id="rId6"/>
    <sheet name="Balansräkning" sheetId="8" r:id="rId7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9" l="1"/>
  <c r="D15" i="9"/>
  <c r="D14" i="9"/>
  <c r="D13" i="9"/>
  <c r="D12" i="9"/>
  <c r="D11" i="9"/>
  <c r="D10" i="9"/>
  <c r="C9" i="9"/>
  <c r="C8" i="9"/>
  <c r="C7" i="9"/>
  <c r="C6" i="9"/>
  <c r="C5" i="9"/>
  <c r="B21" i="8"/>
  <c r="B22" i="8" s="1"/>
  <c r="G5" i="6"/>
  <c r="G6" i="6" s="1"/>
  <c r="G7" i="6" s="1"/>
  <c r="G8" i="6" s="1"/>
  <c r="G9" i="6" s="1"/>
  <c r="G10" i="6" s="1"/>
  <c r="G11" i="6" s="1"/>
  <c r="G12" i="6" s="1"/>
  <c r="G13" i="6" s="1"/>
  <c r="G14" i="6" s="1"/>
  <c r="G15" i="6" s="1"/>
  <c r="G16" i="6" s="1"/>
  <c r="I28" i="5"/>
  <c r="I27" i="5"/>
  <c r="I26" i="5"/>
  <c r="I25" i="5"/>
  <c r="I23" i="5"/>
  <c r="I24" i="5" s="1"/>
  <c r="I22" i="5"/>
  <c r="I21" i="5"/>
  <c r="I20" i="5"/>
  <c r="I19" i="5"/>
  <c r="I18" i="5"/>
  <c r="I17" i="5"/>
  <c r="I5" i="5"/>
  <c r="I6" i="5" s="1"/>
  <c r="I7" i="5" s="1"/>
  <c r="I8" i="5" s="1"/>
  <c r="I9" i="5" s="1"/>
  <c r="I10" i="5" s="1"/>
  <c r="I11" i="5" s="1"/>
  <c r="I12" i="5" s="1"/>
  <c r="I13" i="5" s="1"/>
  <c r="I14" i="5" s="1"/>
  <c r="I15" i="5" s="1"/>
  <c r="I16" i="5" s="1"/>
  <c r="H28" i="4"/>
  <c r="G28" i="4"/>
  <c r="F28" i="4"/>
  <c r="E28" i="4"/>
  <c r="D28" i="4"/>
  <c r="C28" i="4"/>
  <c r="B28" i="4"/>
  <c r="A28" i="4"/>
  <c r="H27" i="4"/>
  <c r="G27" i="4"/>
  <c r="F27" i="4"/>
  <c r="E27" i="4"/>
  <c r="D27" i="4"/>
  <c r="C27" i="4"/>
  <c r="B27" i="4"/>
  <c r="A27" i="4"/>
  <c r="H26" i="4"/>
  <c r="G26" i="4"/>
  <c r="F26" i="4"/>
  <c r="E26" i="4"/>
  <c r="D26" i="4"/>
  <c r="C26" i="4"/>
  <c r="B26" i="4"/>
  <c r="A26" i="4"/>
  <c r="H25" i="4"/>
  <c r="G25" i="4"/>
  <c r="F25" i="4"/>
  <c r="E25" i="4"/>
  <c r="D25" i="4"/>
  <c r="C25" i="4"/>
  <c r="B25" i="4"/>
  <c r="A25" i="4"/>
  <c r="H24" i="4"/>
  <c r="G24" i="4"/>
  <c r="F24" i="4"/>
  <c r="E24" i="4"/>
  <c r="D24" i="4"/>
  <c r="C24" i="4"/>
  <c r="B24" i="4"/>
  <c r="A24" i="4"/>
  <c r="H23" i="4"/>
  <c r="G23" i="4"/>
  <c r="F23" i="4"/>
  <c r="E23" i="4"/>
  <c r="D23" i="4"/>
  <c r="C23" i="4"/>
  <c r="B23" i="4"/>
  <c r="A23" i="4"/>
  <c r="H22" i="4"/>
  <c r="G22" i="4"/>
  <c r="F22" i="4"/>
  <c r="E22" i="4"/>
  <c r="D22" i="4"/>
  <c r="C22" i="4"/>
  <c r="B22" i="4"/>
  <c r="A22" i="4"/>
  <c r="H21" i="4"/>
  <c r="G21" i="4"/>
  <c r="F21" i="4"/>
  <c r="E21" i="4"/>
  <c r="D21" i="4"/>
  <c r="C21" i="4"/>
  <c r="B21" i="4"/>
  <c r="A21" i="4"/>
  <c r="H20" i="4"/>
  <c r="G20" i="4"/>
  <c r="F20" i="4"/>
  <c r="E20" i="4"/>
  <c r="D20" i="4"/>
  <c r="C20" i="4"/>
  <c r="B20" i="4"/>
  <c r="A20" i="4"/>
  <c r="H19" i="4"/>
  <c r="G19" i="4"/>
  <c r="F19" i="4"/>
  <c r="E19" i="4"/>
  <c r="D19" i="4"/>
  <c r="C19" i="4"/>
  <c r="B19" i="4"/>
  <c r="A19" i="4"/>
  <c r="H18" i="4"/>
  <c r="G18" i="4"/>
  <c r="F18" i="4"/>
  <c r="E18" i="4"/>
  <c r="D18" i="4"/>
  <c r="C18" i="4"/>
  <c r="B18" i="4"/>
  <c r="A18" i="4"/>
  <c r="H17" i="4"/>
  <c r="G17" i="4"/>
  <c r="F17" i="4"/>
  <c r="E17" i="4"/>
  <c r="D17" i="4"/>
  <c r="C17" i="4"/>
  <c r="B17" i="4"/>
  <c r="A17" i="4"/>
  <c r="H16" i="4"/>
  <c r="G16" i="4"/>
  <c r="F16" i="4"/>
  <c r="E16" i="4"/>
  <c r="D16" i="4"/>
  <c r="C16" i="4"/>
  <c r="B16" i="4"/>
  <c r="A16" i="4"/>
  <c r="H15" i="4"/>
  <c r="G15" i="4"/>
  <c r="F15" i="4"/>
  <c r="E15" i="4"/>
  <c r="D15" i="4"/>
  <c r="C15" i="4"/>
  <c r="B15" i="4"/>
  <c r="A15" i="4"/>
  <c r="H14" i="4"/>
  <c r="G14" i="4"/>
  <c r="F14" i="4"/>
  <c r="E14" i="4"/>
  <c r="D14" i="4"/>
  <c r="C14" i="4"/>
  <c r="B14" i="4"/>
  <c r="A14" i="4"/>
  <c r="H13" i="4"/>
  <c r="G13" i="4"/>
  <c r="F13" i="4"/>
  <c r="E13" i="4"/>
  <c r="D13" i="4"/>
  <c r="C13" i="4"/>
  <c r="B13" i="4"/>
  <c r="A13" i="4"/>
  <c r="H12" i="4"/>
  <c r="G12" i="4"/>
  <c r="F12" i="4"/>
  <c r="E12" i="4"/>
  <c r="D12" i="4"/>
  <c r="C12" i="4"/>
  <c r="B12" i="4"/>
  <c r="A12" i="4"/>
  <c r="H11" i="4"/>
  <c r="G11" i="4"/>
  <c r="F11" i="4"/>
  <c r="E11" i="4"/>
  <c r="D11" i="4"/>
  <c r="C11" i="4"/>
  <c r="B11" i="4"/>
  <c r="A11" i="4"/>
  <c r="H10" i="4"/>
  <c r="G10" i="4"/>
  <c r="F10" i="4"/>
  <c r="E10" i="4"/>
  <c r="D10" i="4"/>
  <c r="C10" i="4"/>
  <c r="B10" i="4"/>
  <c r="A10" i="4"/>
  <c r="H9" i="4"/>
  <c r="G9" i="4"/>
  <c r="F9" i="4"/>
  <c r="E9" i="4"/>
  <c r="D9" i="4"/>
  <c r="C9" i="4"/>
  <c r="B9" i="4"/>
  <c r="A9" i="4"/>
  <c r="H8" i="4"/>
  <c r="G8" i="4"/>
  <c r="F8" i="4"/>
  <c r="E8" i="4"/>
  <c r="D8" i="4"/>
  <c r="C8" i="4"/>
  <c r="B8" i="4"/>
  <c r="A8" i="4"/>
  <c r="H7" i="4"/>
  <c r="G7" i="4"/>
  <c r="F7" i="4"/>
  <c r="E7" i="4"/>
  <c r="D7" i="4"/>
  <c r="C7" i="4"/>
  <c r="B7" i="4"/>
  <c r="A7" i="4"/>
  <c r="H6" i="4"/>
  <c r="G6" i="4"/>
  <c r="F6" i="4"/>
  <c r="E6" i="4"/>
  <c r="D6" i="4"/>
  <c r="C6" i="4"/>
  <c r="B6" i="4"/>
  <c r="A6" i="4"/>
  <c r="H5" i="4"/>
  <c r="G5" i="4"/>
  <c r="F5" i="4"/>
  <c r="E5" i="4"/>
  <c r="D5" i="4"/>
  <c r="C5" i="4"/>
  <c r="B5" i="4"/>
  <c r="A5" i="4"/>
  <c r="H30" i="3"/>
  <c r="G30" i="3"/>
  <c r="J30" i="3" l="1"/>
  <c r="D17" i="9"/>
  <c r="C17" i="9"/>
  <c r="B8" i="8"/>
  <c r="B9" i="8" s="1"/>
  <c r="B11" i="8" s="1"/>
  <c r="E8" i="8"/>
  <c r="J28" i="4"/>
  <c r="J15" i="4"/>
  <c r="J27" i="4"/>
  <c r="J14" i="4"/>
  <c r="J26" i="4"/>
  <c r="J13" i="4"/>
  <c r="J25" i="4"/>
  <c r="J12" i="4"/>
  <c r="J24" i="4"/>
  <c r="J11" i="4"/>
  <c r="J23" i="4"/>
  <c r="J10" i="4"/>
  <c r="J22" i="4"/>
  <c r="J9" i="4"/>
  <c r="J21" i="4"/>
  <c r="J8" i="4"/>
  <c r="J20" i="4"/>
  <c r="J6" i="4"/>
  <c r="J19" i="4"/>
  <c r="J5" i="4"/>
  <c r="J18" i="4"/>
  <c r="J7" i="4"/>
  <c r="J17" i="4"/>
  <c r="J16" i="4"/>
  <c r="I28" i="4"/>
  <c r="I27" i="4"/>
  <c r="I26" i="4"/>
  <c r="I25" i="4"/>
  <c r="I24" i="4"/>
  <c r="I23" i="4"/>
  <c r="I22" i="4"/>
  <c r="I21" i="4"/>
  <c r="I20" i="4"/>
  <c r="I19" i="4"/>
  <c r="I16" i="4"/>
  <c r="I11" i="4"/>
  <c r="I14" i="4"/>
  <c r="I10" i="4"/>
  <c r="I17" i="4"/>
  <c r="I9" i="4"/>
  <c r="I13" i="4"/>
  <c r="I8" i="4"/>
  <c r="I18" i="4"/>
  <c r="I7" i="4"/>
  <c r="I15" i="4"/>
  <c r="I6" i="4"/>
  <c r="I12" i="4"/>
  <c r="I5" i="4"/>
  <c r="C19" i="9" l="1"/>
  <c r="B17" i="8" s="1"/>
  <c r="B18" i="8" s="1"/>
  <c r="B24" i="8" s="1"/>
  <c r="B26" i="8" s="1"/>
  <c r="E17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1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All data är syntetisk och skapad som ett pedagogiskt bokföringsexempel. Ingen extern källa har använts.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All data är syntetisk och skapad som ett pedagogiskt bokföringsexempel. Ingen extern källa har använts.</t>
        </r>
      </text>
    </comment>
  </commentList>
</comments>
</file>

<file path=xl/sharedStrings.xml><?xml version="1.0" encoding="utf-8"?>
<sst xmlns="http://schemas.openxmlformats.org/spreadsheetml/2006/main" count="470" uniqueCount="139">
  <si>
    <t>Kontoplan</t>
  </si>
  <si>
    <t>Konto</t>
  </si>
  <si>
    <t>Kontonamn</t>
  </si>
  <si>
    <t>Kontotyp</t>
  </si>
  <si>
    <t>Kundfordringar</t>
  </si>
  <si>
    <t>Tillgång</t>
  </si>
  <si>
    <t>Bankkonto</t>
  </si>
  <si>
    <t>Medlemsavgifter</t>
  </si>
  <si>
    <t>Intäkt</t>
  </si>
  <si>
    <t>Träningsavgifter</t>
  </si>
  <si>
    <t>Sponsorintäkter</t>
  </si>
  <si>
    <t>Bidrag</t>
  </si>
  <si>
    <t>Försäljnings- och evenemangsintäkter</t>
  </si>
  <si>
    <t>Idrottsmaterial och matchställ</t>
  </si>
  <si>
    <t>Kostnad</t>
  </si>
  <si>
    <t>Plan- och hallhyror</t>
  </si>
  <si>
    <t>Domararvoden</t>
  </si>
  <si>
    <t>Resor och transporter</t>
  </si>
  <si>
    <t>Turneringsavgifter</t>
  </si>
  <si>
    <t>Övriga föreningskostnader</t>
  </si>
  <si>
    <t>Bankkostnader</t>
  </si>
  <si>
    <t>Verifikationer – debet och kredit</t>
  </si>
  <si>
    <t>Varje verifikation har två rader. Kontrollkolumnen ska vara 0,00.</t>
  </si>
  <si>
    <t>Ver.nr</t>
  </si>
  <si>
    <t>Datum</t>
  </si>
  <si>
    <t>Underlagsnr</t>
  </si>
  <si>
    <t>Beskrivning</t>
  </si>
  <si>
    <t>Debet (EUR)</t>
  </si>
  <si>
    <t>Kredit (EUR)</t>
  </si>
  <si>
    <t>Motpart</t>
  </si>
  <si>
    <t>Typ</t>
  </si>
  <si>
    <t>Kontoutdrag</t>
  </si>
  <si>
    <t>Underlag</t>
  </si>
  <si>
    <t>V001</t>
  </si>
  <si>
    <t>U001</t>
  </si>
  <si>
    <t>Medlemsavgifter, 20 medlemmar</t>
  </si>
  <si>
    <t>20 medlemmar</t>
  </si>
  <si>
    <t>Intäktskvitto</t>
  </si>
  <si>
    <t>Visa bankrad</t>
  </si>
  <si>
    <t>Visa underlag</t>
  </si>
  <si>
    <t>V002</t>
  </si>
  <si>
    <t>L001</t>
  </si>
  <si>
    <t>Planhyra januari</t>
  </si>
  <si>
    <t>Leverantörsfaktura</t>
  </si>
  <si>
    <t>V003</t>
  </si>
  <si>
    <t>K001</t>
  </si>
  <si>
    <t>Matchställ och träningsbollar</t>
  </si>
  <si>
    <t>SportPartner Finland Oy</t>
  </si>
  <si>
    <t>V004</t>
  </si>
  <si>
    <t>S001</t>
  </si>
  <si>
    <t>Sponsoravtal vårsäsong</t>
  </si>
  <si>
    <t>Kundfaktura</t>
  </si>
  <si>
    <t>V005</t>
  </si>
  <si>
    <t>U002</t>
  </si>
  <si>
    <t>Träningsavgifter juniorlag</t>
  </si>
  <si>
    <t>Juniorlagets deltagare</t>
  </si>
  <si>
    <t>V006</t>
  </si>
  <si>
    <t>D001</t>
  </si>
  <si>
    <t>Domararvoden träningsmatcher</t>
  </si>
  <si>
    <t>Tre domare</t>
  </si>
  <si>
    <t>Kostnadsunderlag</t>
  </si>
  <si>
    <t>V007</t>
  </si>
  <si>
    <t>R001</t>
  </si>
  <si>
    <t>Buss till bortamatch</t>
  </si>
  <si>
    <t>V008</t>
  </si>
  <si>
    <t>B001</t>
  </si>
  <si>
    <t>Kommunalt verksamhetsbidrag</t>
  </si>
  <si>
    <t>Vasa stad</t>
  </si>
  <si>
    <t>Bidragsbeslut</t>
  </si>
  <si>
    <t>V009</t>
  </si>
  <si>
    <t>T001</t>
  </si>
  <si>
    <t>Deltagaravgift vinterturnering</t>
  </si>
  <si>
    <t>Winter Cup rf</t>
  </si>
  <si>
    <t>V010</t>
  </si>
  <si>
    <t>F001</t>
  </si>
  <si>
    <t>Kioskförsäljning hemmamatch</t>
  </si>
  <si>
    <t>Matchbesökare</t>
  </si>
  <si>
    <t>Försäljningsrapport</t>
  </si>
  <si>
    <t>V011</t>
  </si>
  <si>
    <t>BK01</t>
  </si>
  <si>
    <t>Bankens serviceavgift februari</t>
  </si>
  <si>
    <t>Fiktiva Banken Abp</t>
  </si>
  <si>
    <t>V012</t>
  </si>
  <si>
    <t>L002</t>
  </si>
  <si>
    <t>Planhyra februari</t>
  </si>
  <si>
    <t>Summa</t>
  </si>
  <si>
    <t>Differens</t>
  </si>
  <si>
    <t>Dagbok</t>
  </si>
  <si>
    <t>Alla bokföringsrader i kronologisk ordning.</t>
  </si>
  <si>
    <t>Löpande debet (EUR)</t>
  </si>
  <si>
    <t>Löpande kredit (EUR)</t>
  </si>
  <si>
    <t>Huvudbok</t>
  </si>
  <si>
    <t>Samma bokföring grupperad per konto. Saldo visar debet minus kredit.</t>
  </si>
  <si>
    <t>Saldo (EUR)</t>
  </si>
  <si>
    <t>Kontoutdrag – Fiktiva Banken Abp</t>
  </si>
  <si>
    <t>Kontonummer FI00 1234 5600 0000 01. Ingående saldo 0,00 EUR.</t>
  </si>
  <si>
    <t>Arkiv-ID</t>
  </si>
  <si>
    <t>Text</t>
  </si>
  <si>
    <t>In (EUR)</t>
  </si>
  <si>
    <t>Ut (EUR)</t>
  </si>
  <si>
    <t>ARK-0001</t>
  </si>
  <si>
    <t>ARK-0002</t>
  </si>
  <si>
    <t>ARK-0003</t>
  </si>
  <si>
    <t>ARK-0004</t>
  </si>
  <si>
    <t>ARK-0005</t>
  </si>
  <si>
    <t>ARK-0006</t>
  </si>
  <si>
    <t>ARK-0007</t>
  </si>
  <si>
    <t>ARK-0008</t>
  </si>
  <si>
    <t>ARK-0009</t>
  </si>
  <si>
    <t>ARK-0010</t>
  </si>
  <si>
    <t>ARK-0011</t>
  </si>
  <si>
    <t>ARK-0012</t>
  </si>
  <si>
    <t>BALANSRÄKNING</t>
  </si>
  <si>
    <t>AKTIVA</t>
  </si>
  <si>
    <t>Omsättningstillgångar</t>
  </si>
  <si>
    <t>Formellänk:</t>
  </si>
  <si>
    <t>Summa omsättningstillgångar</t>
  </si>
  <si>
    <t>SUMMA AKTIVA</t>
  </si>
  <si>
    <t>PASSIVA</t>
  </si>
  <si>
    <t>Eget kapital</t>
  </si>
  <si>
    <t>Periodens överskott</t>
  </si>
  <si>
    <t>Summa eget kapital</t>
  </si>
  <si>
    <t>Främmande kapital</t>
  </si>
  <si>
    <t>Skulder</t>
  </si>
  <si>
    <t>Summa främmande kapital</t>
  </si>
  <si>
    <t>SUMMA PASSIVA</t>
  </si>
  <si>
    <t>BALANSKONTROLL</t>
  </si>
  <si>
    <t>Not: I detta förenklade exempel har alla affärshändelser betalats direkt via bank. Därför finns inga kundfordringar eller leverantörsskulder. Banktillgodohavandet motsvarar periodens överskott och balanskontrollen ska vara 0,00 EUR.</t>
  </si>
  <si>
    <t>Resultatöversikt</t>
  </si>
  <si>
    <t>Sammanställning från verifikationerna. Positiva intäkter och kostnader visas separat.</t>
  </si>
  <si>
    <t>Intäkter (EUR)</t>
  </si>
  <si>
    <t>Kostnader (EUR)</t>
  </si>
  <si>
    <t>Kommentar</t>
  </si>
  <si>
    <t>Buss Ab</t>
  </si>
  <si>
    <t>drottscenter Ab</t>
  </si>
  <si>
    <t>Bygg Ab</t>
  </si>
  <si>
    <t>Staden</t>
  </si>
  <si>
    <t>Idrottscenter Ab</t>
  </si>
  <si>
    <t>Fotboll rf | Fiktivt utbildningsexempel per 03.03.2026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</si>
</sst>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[$€-40B];[Red]\(#,##0.00\ [$€-40B]\);\-"/>
  </numFmts>
  <fonts count="12" x14ac:knownFonts="1">
    <font>
      <sz val="11"/>
      <color theme="1"/>
      <name val="Calibri"/>
      <family val="2"/>
      <scheme val="minor"/>
    </font>
    <font>
      <i/>
      <sz val="10"/>
      <color rgb="FF666666"/>
      <name val="Calibri"/>
      <family val="2"/>
    </font>
    <font>
      <sz val="12"/>
      <color theme="10"/>
      <name val="Calibri"/>
      <family val="2"/>
      <scheme val="minor"/>
    </font>
    <font>
      <b/>
      <sz val="16"/>
      <color rgb="FFFFFFFF"/>
      <name val="Aptos Display"/>
      <family val="2"/>
    </font>
    <font>
      <b/>
      <sz val="12"/>
      <color rgb="FF1A1A24"/>
      <name val="Calibri"/>
      <family val="2"/>
    </font>
    <font>
      <b/>
      <sz val="11"/>
      <color rgb="FF2E2E38"/>
      <name val="Calibri"/>
      <family val="2"/>
    </font>
    <font>
      <b/>
      <sz val="11"/>
      <color rgb="FF1A1A24"/>
      <name val="Calibri"/>
      <family val="2"/>
    </font>
    <font>
      <sz val="11"/>
      <color rgb="FF2E2E38"/>
      <name val="Calibri"/>
      <family val="2"/>
    </font>
    <font>
      <sz val="10"/>
      <color rgb="FF2E2E38"/>
      <name val="Aptos"/>
      <family val="2"/>
    </font>
    <font>
      <b/>
      <sz val="11"/>
      <color rgb="FFFFFFFF"/>
      <name val="Aptos"/>
      <family val="2"/>
    </font>
    <font>
      <sz val="10"/>
      <color rgb="FF747480"/>
      <name val="Aptos"/>
      <family val="2"/>
    </font>
    <font>
      <i/>
      <sz val="11"/>
      <color rgb="FF7474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A1A24"/>
      </patternFill>
    </fill>
    <fill>
      <patternFill patternType="solid">
        <fgColor rgb="FFFFE600"/>
      </patternFill>
    </fill>
    <fill>
      <patternFill patternType="solid">
        <fgColor rgb="FF2E2E38"/>
      </patternFill>
    </fill>
    <fill>
      <patternFill patternType="solid">
        <fgColor rgb="FFF2F2F5"/>
      </patternFill>
    </fill>
    <fill>
      <patternFill patternType="solid">
        <fgColor rgb="FFFFF8C4"/>
      </patternFill>
    </fill>
    <fill>
      <patternFill patternType="solid">
        <fgColor rgb="FFE2F0D9"/>
      </patternFill>
    </fill>
  </fills>
  <borders count="6">
    <border>
      <left/>
      <right/>
      <top/>
      <bottom/>
      <diagonal/>
    </border>
    <border>
      <left/>
      <right/>
      <top style="medium">
        <color rgb="FF17365D"/>
      </top>
      <bottom/>
      <diagonal/>
    </border>
    <border>
      <left/>
      <right/>
      <top style="medium">
        <color rgb="FF1A1A24"/>
      </top>
      <bottom/>
      <diagonal/>
    </border>
    <border>
      <left/>
      <right/>
      <top style="medium">
        <color rgb="FFFFE600"/>
      </top>
      <bottom/>
      <diagonal/>
    </border>
    <border>
      <left/>
      <right/>
      <top style="thin">
        <color rgb="FF2E2E38"/>
      </top>
      <bottom/>
      <diagonal/>
    </border>
    <border>
      <left/>
      <right/>
      <top style="medium">
        <color rgb="FF1A1A24"/>
      </top>
      <bottom style="double">
        <color rgb="FF1A1A2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2" fillId="0" borderId="0" xfId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3" borderId="0" xfId="0" applyFill="1"/>
    <xf numFmtId="0" fontId="9" fillId="4" borderId="3" xfId="0" applyFont="1" applyFill="1" applyBorder="1" applyAlignment="1">
      <alignment vertical="center" wrapText="1"/>
    </xf>
    <xf numFmtId="1" fontId="8" fillId="0" borderId="0" xfId="0" applyNumberFormat="1" applyFont="1"/>
    <xf numFmtId="164" fontId="8" fillId="0" borderId="0" xfId="0" applyNumberFormat="1" applyFont="1"/>
    <xf numFmtId="0" fontId="8" fillId="0" borderId="0" xfId="0" applyFont="1"/>
    <xf numFmtId="165" fontId="8" fillId="0" borderId="0" xfId="0" applyNumberFormat="1" applyFont="1"/>
    <xf numFmtId="0" fontId="6" fillId="6" borderId="1" xfId="0" applyFont="1" applyFill="1" applyBorder="1"/>
    <xf numFmtId="165" fontId="6" fillId="6" borderId="1" xfId="0" applyNumberFormat="1" applyFont="1" applyFill="1" applyBorder="1"/>
    <xf numFmtId="0" fontId="11" fillId="0" borderId="0" xfId="0" applyFont="1"/>
    <xf numFmtId="0" fontId="5" fillId="0" borderId="4" xfId="0" applyFont="1" applyBorder="1"/>
    <xf numFmtId="165" fontId="5" fillId="0" borderId="4" xfId="0" applyNumberFormat="1" applyFont="1" applyBorder="1"/>
    <xf numFmtId="0" fontId="6" fillId="6" borderId="5" xfId="0" applyFont="1" applyFill="1" applyBorder="1"/>
    <xf numFmtId="165" fontId="6" fillId="6" borderId="5" xfId="0" applyNumberFormat="1" applyFont="1" applyFill="1" applyBorder="1"/>
    <xf numFmtId="0" fontId="6" fillId="7" borderId="2" xfId="0" applyFont="1" applyFill="1" applyBorder="1"/>
    <xf numFmtId="165" fontId="6" fillId="7" borderId="2" xfId="0" applyNumberFormat="1" applyFont="1" applyFill="1" applyBorder="1"/>
    <xf numFmtId="0" fontId="6" fillId="6" borderId="0" xfId="0" applyFont="1" applyFill="1"/>
    <xf numFmtId="165" fontId="6" fillId="6" borderId="0" xfId="0" applyNumberFormat="1" applyFont="1" applyFill="1"/>
    <xf numFmtId="0" fontId="1" fillId="0" borderId="0" xfId="0" applyFont="1" applyAlignment="1">
      <alignment wrapText="1"/>
    </xf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/>
    <xf numFmtId="0" fontId="10" fillId="0" borderId="0" xfId="0" applyFont="1" applyAlignment="1">
      <alignment vertical="center"/>
    </xf>
    <xf numFmtId="0" fontId="5" fillId="5" borderId="0" xfId="0" applyFont="1" applyFill="1"/>
    <xf numFmtId="0" fontId="7" fillId="5" borderId="0" xfId="0" applyFont="1" applyFill="1" applyAlignment="1">
      <alignment vertical="top" wrapText="1"/>
    </xf>
    <xf numFmtId="0" fontId="4" fillId="3" borderId="0" xfId="0" applyFont="1" applyFill="1"/>
  </cellXfs>
  <cellStyles count="2">
    <cellStyle name="Hyperlink" xfId="1" builtinId="8"/>
    <cellStyle name="Normal" xfId="0" builtinId="0"/>
  </cellStyles>
  <dxfs count="1"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ontoplanTabell" displayName="KontoplanTabell" ref="A4:C18">
  <autoFilter ref="A4:C18" xr:uid="{00000000-0009-0000-0100-000001000000}"/>
  <tableColumns count="3">
    <tableColumn id="1" xr3:uid="{00000000-0010-0000-0000-000001000000}" name="Konto"/>
    <tableColumn id="2" xr3:uid="{00000000-0010-0000-0000-000002000000}" name="Kontonamn"/>
    <tableColumn id="3" xr3:uid="{00000000-0010-0000-0000-000003000000}" name="Kontotyp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KontoutdragTabell" displayName="KontoutdragTabell" ref="A4:I16">
  <autoFilter ref="A4:I16" xr:uid="{00000000-0009-0000-0100-000005000000}"/>
  <tableColumns count="9">
    <tableColumn id="1" xr3:uid="{00000000-0010-0000-0400-000001000000}" name="Datum"/>
    <tableColumn id="2" xr3:uid="{00000000-0010-0000-0400-000002000000}" name="Arkiv-ID"/>
    <tableColumn id="3" xr3:uid="{00000000-0010-0000-0400-000003000000}" name="Text"/>
    <tableColumn id="4" xr3:uid="{00000000-0010-0000-0400-000004000000}" name="Motpart"/>
    <tableColumn id="5" xr3:uid="{00000000-0010-0000-0400-000005000000}" name="In (EUR)"/>
    <tableColumn id="6" xr3:uid="{00000000-0010-0000-0400-000006000000}" name="Ut (EUR)"/>
    <tableColumn id="7" xr3:uid="{00000000-0010-0000-0400-000007000000}" name="Saldo (EUR)"/>
    <tableColumn id="8" xr3:uid="{00000000-0010-0000-0400-000008000000}" name="Ver.nr"/>
    <tableColumn id="9" xr3:uid="{00000000-0010-0000-0400-000009000000}" name="Underlag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Verifikationstabell" displayName="Verifikationstabell" ref="A4:L28">
  <autoFilter ref="A4:L28" xr:uid="{00000000-0009-0000-0100-000002000000}"/>
  <tableColumns count="12">
    <tableColumn id="1" xr3:uid="{00000000-0010-0000-0100-000001000000}" name="Ver.nr"/>
    <tableColumn id="2" xr3:uid="{00000000-0010-0000-0100-000002000000}" name="Datum"/>
    <tableColumn id="3" xr3:uid="{00000000-0010-0000-0100-000003000000}" name="Underlagsnr"/>
    <tableColumn id="4" xr3:uid="{00000000-0010-0000-0100-000004000000}" name="Beskrivning"/>
    <tableColumn id="5" xr3:uid="{00000000-0010-0000-0100-000005000000}" name="Konto"/>
    <tableColumn id="6" xr3:uid="{00000000-0010-0000-0100-000006000000}" name="Kontonamn"/>
    <tableColumn id="7" xr3:uid="{00000000-0010-0000-0100-000007000000}" name="Debet (EUR)"/>
    <tableColumn id="8" xr3:uid="{00000000-0010-0000-0100-000008000000}" name="Kredit (EUR)"/>
    <tableColumn id="9" xr3:uid="{00000000-0010-0000-0100-000009000000}" name="Motpart"/>
    <tableColumn id="10" xr3:uid="{00000000-0010-0000-0100-00000A000000}" name="Typ"/>
    <tableColumn id="11" xr3:uid="{00000000-0010-0000-0100-00000B000000}" name="Kontoutdrag"/>
    <tableColumn id="12" xr3:uid="{00000000-0010-0000-0100-00000C000000}" name="Underlag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agbokTabell" displayName="DagbokTabell" ref="A4:J28">
  <autoFilter ref="A4:J28" xr:uid="{00000000-0009-0000-0100-000003000000}"/>
  <tableColumns count="10">
    <tableColumn id="1" xr3:uid="{00000000-0010-0000-0200-000001000000}" name="Datum"/>
    <tableColumn id="2" xr3:uid="{00000000-0010-0000-0200-000002000000}" name="Ver.nr"/>
    <tableColumn id="3" xr3:uid="{00000000-0010-0000-0200-000003000000}" name="Underlag"/>
    <tableColumn id="4" xr3:uid="{00000000-0010-0000-0200-000004000000}" name="Beskrivning"/>
    <tableColumn id="5" xr3:uid="{00000000-0010-0000-0200-000005000000}" name="Konto"/>
    <tableColumn id="6" xr3:uid="{00000000-0010-0000-0200-000006000000}" name="Kontonamn"/>
    <tableColumn id="7" xr3:uid="{00000000-0010-0000-0200-000007000000}" name="Debet (EUR)"/>
    <tableColumn id="8" xr3:uid="{00000000-0010-0000-0200-000008000000}" name="Kredit (EUR)"/>
    <tableColumn id="9" xr3:uid="{00000000-0010-0000-0200-000009000000}" name="Löpande debet (EUR)"/>
    <tableColumn id="10" xr3:uid="{00000000-0010-0000-0200-00000A000000}" name="Löpande kredit (EUR)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HuvudbokTabell" displayName="HuvudbokTabell" ref="A4:I28">
  <autoFilter ref="A4:I28" xr:uid="{00000000-0009-0000-0100-000004000000}"/>
  <tableColumns count="9">
    <tableColumn id="1" xr3:uid="{00000000-0010-0000-0300-000001000000}" name="Konto"/>
    <tableColumn id="2" xr3:uid="{00000000-0010-0000-0300-000002000000}" name="Kontonamn"/>
    <tableColumn id="3" xr3:uid="{00000000-0010-0000-0300-000003000000}" name="Datum"/>
    <tableColumn id="4" xr3:uid="{00000000-0010-0000-0300-000004000000}" name="Ver.nr"/>
    <tableColumn id="5" xr3:uid="{00000000-0010-0000-0300-000005000000}" name="Underlag"/>
    <tableColumn id="6" xr3:uid="{00000000-0010-0000-0300-000006000000}" name="Beskrivning"/>
    <tableColumn id="7" xr3:uid="{00000000-0010-0000-0300-000007000000}" name="Debet (EUR)"/>
    <tableColumn id="8" xr3:uid="{00000000-0010-0000-0300-000008000000}" name="Kredit (EUR)"/>
    <tableColumn id="9" xr3:uid="{00000000-0010-0000-0300-000009000000}" name="Saldo (EUR)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ResultatTabell" displayName="ResultatTabell" ref="A4:E16">
  <autoFilter ref="A4:E16" xr:uid="{00000000-0009-0000-0100-000006000000}"/>
  <tableColumns count="5">
    <tableColumn id="1" xr3:uid="{00000000-0010-0000-0500-000001000000}" name="Konto"/>
    <tableColumn id="2" xr3:uid="{00000000-0010-0000-0500-000002000000}" name="Kontonamn"/>
    <tableColumn id="3" xr3:uid="{00000000-0010-0000-0500-000003000000}" name="Intäkter (EUR)"/>
    <tableColumn id="4" xr3:uid="{00000000-0010-0000-0500-000004000000}" name="Kostnader (EUR)"/>
    <tableColumn id="5" xr3:uid="{00000000-0010-0000-0500-000005000000}" name="Kommentar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2E38"/>
    <pageSetUpPr fitToPage="1"/>
  </sheetPr>
  <dimension ref="A1:C18"/>
  <sheetViews>
    <sheetView showGridLines="0" tabSelected="1" zoomScale="130" zoomScaleNormal="130" workbookViewId="0">
      <pane ySplit="4" topLeftCell="A5" activePane="bottomLeft" state="frozen"/>
      <selection pane="bottomLeft" activeCell="A20" sqref="A20"/>
    </sheetView>
  </sheetViews>
  <sheetFormatPr defaultRowHeight="15" x14ac:dyDescent="0.25"/>
  <cols>
    <col min="1" max="1" width="13" customWidth="1"/>
    <col min="2" max="2" width="38" customWidth="1"/>
    <col min="3" max="3" width="18" customWidth="1"/>
  </cols>
  <sheetData>
    <row r="1" spans="1:3" ht="27.95" customHeight="1" x14ac:dyDescent="0.25">
      <c r="A1" s="26" t="s">
        <v>0</v>
      </c>
      <c r="B1" s="27"/>
      <c r="C1" s="27"/>
    </row>
    <row r="2" spans="1:3" ht="16.5" customHeight="1" x14ac:dyDescent="0.25">
      <c r="A2" s="24"/>
      <c r="B2" s="25"/>
      <c r="C2" s="25"/>
    </row>
    <row r="3" spans="1:3" ht="6.95" customHeight="1" x14ac:dyDescent="0.25">
      <c r="A3" s="7"/>
      <c r="B3" s="7"/>
      <c r="C3" s="7"/>
    </row>
    <row r="4" spans="1:3" ht="24.95" customHeight="1" x14ac:dyDescent="0.25">
      <c r="A4" s="8" t="s">
        <v>1</v>
      </c>
      <c r="B4" s="8" t="s">
        <v>2</v>
      </c>
      <c r="C4" s="8" t="s">
        <v>3</v>
      </c>
    </row>
    <row r="5" spans="1:3" x14ac:dyDescent="0.25">
      <c r="A5" s="9">
        <v>1510</v>
      </c>
      <c r="B5" t="s">
        <v>4</v>
      </c>
      <c r="C5" t="s">
        <v>5</v>
      </c>
    </row>
    <row r="6" spans="1:3" x14ac:dyDescent="0.25">
      <c r="A6" s="9">
        <v>1910</v>
      </c>
      <c r="B6" t="s">
        <v>6</v>
      </c>
      <c r="C6" t="s">
        <v>5</v>
      </c>
    </row>
    <row r="7" spans="1:3" x14ac:dyDescent="0.25">
      <c r="A7" s="9">
        <v>3000</v>
      </c>
      <c r="B7" t="s">
        <v>7</v>
      </c>
      <c r="C7" t="s">
        <v>8</v>
      </c>
    </row>
    <row r="8" spans="1:3" x14ac:dyDescent="0.25">
      <c r="A8" s="9">
        <v>3010</v>
      </c>
      <c r="B8" t="s">
        <v>9</v>
      </c>
      <c r="C8" t="s">
        <v>8</v>
      </c>
    </row>
    <row r="9" spans="1:3" x14ac:dyDescent="0.25">
      <c r="A9" s="9">
        <v>3020</v>
      </c>
      <c r="B9" t="s">
        <v>10</v>
      </c>
      <c r="C9" t="s">
        <v>8</v>
      </c>
    </row>
    <row r="10" spans="1:3" x14ac:dyDescent="0.25">
      <c r="A10" s="9">
        <v>3030</v>
      </c>
      <c r="B10" t="s">
        <v>11</v>
      </c>
      <c r="C10" t="s">
        <v>8</v>
      </c>
    </row>
    <row r="11" spans="1:3" x14ac:dyDescent="0.25">
      <c r="A11" s="9">
        <v>3040</v>
      </c>
      <c r="B11" t="s">
        <v>12</v>
      </c>
      <c r="C11" t="s">
        <v>8</v>
      </c>
    </row>
    <row r="12" spans="1:3" x14ac:dyDescent="0.25">
      <c r="A12" s="9">
        <v>4000</v>
      </c>
      <c r="B12" t="s">
        <v>13</v>
      </c>
      <c r="C12" t="s">
        <v>14</v>
      </c>
    </row>
    <row r="13" spans="1:3" x14ac:dyDescent="0.25">
      <c r="A13" s="9">
        <v>4100</v>
      </c>
      <c r="B13" t="s">
        <v>15</v>
      </c>
      <c r="C13" t="s">
        <v>14</v>
      </c>
    </row>
    <row r="14" spans="1:3" x14ac:dyDescent="0.25">
      <c r="A14" s="9">
        <v>4200</v>
      </c>
      <c r="B14" t="s">
        <v>16</v>
      </c>
      <c r="C14" t="s">
        <v>14</v>
      </c>
    </row>
    <row r="15" spans="1:3" x14ac:dyDescent="0.25">
      <c r="A15" s="9">
        <v>4300</v>
      </c>
      <c r="B15" t="s">
        <v>17</v>
      </c>
      <c r="C15" t="s">
        <v>14</v>
      </c>
    </row>
    <row r="16" spans="1:3" x14ac:dyDescent="0.25">
      <c r="A16" s="9">
        <v>4400</v>
      </c>
      <c r="B16" t="s">
        <v>18</v>
      </c>
      <c r="C16" t="s">
        <v>14</v>
      </c>
    </row>
    <row r="17" spans="1:3" x14ac:dyDescent="0.25">
      <c r="A17" s="9">
        <v>4900</v>
      </c>
      <c r="B17" t="s">
        <v>19</v>
      </c>
      <c r="C17" t="s">
        <v>14</v>
      </c>
    </row>
    <row r="18" spans="1:3" x14ac:dyDescent="0.25">
      <c r="A18" s="9">
        <v>6570</v>
      </c>
      <c r="B18" t="s">
        <v>20</v>
      </c>
      <c r="C18" t="s">
        <v>14</v>
      </c>
    </row>
  </sheetData>
  <mergeCells count="2">
    <mergeCell ref="A1:C1"/>
    <mergeCell ref="A2:C2"/>
  </mergeCells>
  <pageMargins left="0.25" right="0.25" top="1" bottom="1" header="0.5" footer="0.5"/>
  <pageSetup fitToHeight="0"/>
  <headerFooter>
    <oddFooter>&amp;CSolvikens Fotboll rf – fiktivt utbildningsexempel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E2E38"/>
    <pageSetUpPr fitToPage="1"/>
  </sheetPr>
  <dimension ref="A1:I16"/>
  <sheetViews>
    <sheetView showGridLines="0" workbookViewId="0">
      <pane ySplit="4" topLeftCell="A5" activePane="bottomLeft" state="frozen"/>
      <selection pane="bottomLeft" activeCell="H5" sqref="H5"/>
    </sheetView>
  </sheetViews>
  <sheetFormatPr defaultRowHeight="15" x14ac:dyDescent="0.25"/>
  <cols>
    <col min="1" max="1" width="13" customWidth="1"/>
    <col min="2" max="2" width="15" customWidth="1"/>
    <col min="3" max="3" width="34" customWidth="1"/>
    <col min="4" max="4" width="27" customWidth="1"/>
    <col min="5" max="6" width="15" customWidth="1"/>
    <col min="7" max="7" width="16" customWidth="1"/>
    <col min="8" max="8" width="11" customWidth="1"/>
    <col min="9" max="9" width="12" customWidth="1"/>
  </cols>
  <sheetData>
    <row r="1" spans="1:9" ht="27.95" customHeight="1" x14ac:dyDescent="0.25">
      <c r="A1" s="26" t="s">
        <v>94</v>
      </c>
      <c r="B1" s="27"/>
      <c r="C1" s="27"/>
      <c r="D1" s="27"/>
      <c r="E1" s="27"/>
      <c r="F1" s="27"/>
      <c r="G1" s="27"/>
      <c r="H1" s="27"/>
      <c r="I1" s="27"/>
    </row>
    <row r="2" spans="1:9" ht="30" customHeight="1" x14ac:dyDescent="0.25">
      <c r="A2" s="24" t="s">
        <v>95</v>
      </c>
      <c r="B2" s="25"/>
      <c r="C2" s="25"/>
      <c r="D2" s="25"/>
      <c r="E2" s="25"/>
      <c r="F2" s="25"/>
      <c r="G2" s="25"/>
      <c r="H2" s="25"/>
      <c r="I2" s="25"/>
    </row>
    <row r="3" spans="1:9" ht="6.9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24.95" customHeight="1" x14ac:dyDescent="0.25">
      <c r="A4" s="8" t="s">
        <v>24</v>
      </c>
      <c r="B4" s="8" t="s">
        <v>96</v>
      </c>
      <c r="C4" s="8" t="s">
        <v>97</v>
      </c>
      <c r="D4" s="8" t="s">
        <v>29</v>
      </c>
      <c r="E4" s="8" t="s">
        <v>98</v>
      </c>
      <c r="F4" s="8" t="s">
        <v>99</v>
      </c>
      <c r="G4" s="8" t="s">
        <v>93</v>
      </c>
      <c r="H4" s="8" t="s">
        <v>23</v>
      </c>
      <c r="I4" s="8" t="s">
        <v>32</v>
      </c>
    </row>
    <row r="5" spans="1:9" ht="15.75" x14ac:dyDescent="0.25">
      <c r="A5" s="1">
        <v>46027</v>
      </c>
      <c r="B5" t="s">
        <v>100</v>
      </c>
      <c r="C5" t="s">
        <v>35</v>
      </c>
      <c r="D5" t="s">
        <v>36</v>
      </c>
      <c r="E5" s="2">
        <v>1200</v>
      </c>
      <c r="F5" s="2">
        <v>0</v>
      </c>
      <c r="G5" s="2">
        <f>E5-F5</f>
        <v>1200</v>
      </c>
      <c r="H5" s="3" t="s">
        <v>33</v>
      </c>
      <c r="I5" s="3" t="s">
        <v>34</v>
      </c>
    </row>
    <row r="6" spans="1:9" ht="15.75" x14ac:dyDescent="0.25">
      <c r="A6" s="1">
        <v>46030</v>
      </c>
      <c r="B6" t="s">
        <v>101</v>
      </c>
      <c r="C6" t="s">
        <v>42</v>
      </c>
      <c r="D6" t="s">
        <v>134</v>
      </c>
      <c r="E6" s="2">
        <v>0</v>
      </c>
      <c r="F6" s="2">
        <v>650</v>
      </c>
      <c r="G6" s="2">
        <f t="shared" ref="G6:G16" si="0">G5+E6-F6</f>
        <v>550</v>
      </c>
      <c r="H6" s="3" t="s">
        <v>40</v>
      </c>
      <c r="I6" s="3" t="s">
        <v>41</v>
      </c>
    </row>
    <row r="7" spans="1:9" ht="15.75" x14ac:dyDescent="0.25">
      <c r="A7" s="1">
        <v>46034</v>
      </c>
      <c r="B7" t="s">
        <v>102</v>
      </c>
      <c r="C7" t="s">
        <v>46</v>
      </c>
      <c r="D7" t="s">
        <v>47</v>
      </c>
      <c r="E7" s="2">
        <v>0</v>
      </c>
      <c r="F7" s="2">
        <v>980</v>
      </c>
      <c r="G7" s="2">
        <f t="shared" si="0"/>
        <v>-430</v>
      </c>
      <c r="H7" s="3" t="s">
        <v>44</v>
      </c>
      <c r="I7" s="3" t="s">
        <v>45</v>
      </c>
    </row>
    <row r="8" spans="1:9" ht="15.75" x14ac:dyDescent="0.25">
      <c r="A8" s="1">
        <v>46037</v>
      </c>
      <c r="B8" t="s">
        <v>103</v>
      </c>
      <c r="C8" t="s">
        <v>50</v>
      </c>
      <c r="D8" t="s">
        <v>135</v>
      </c>
      <c r="E8" s="2">
        <v>2500</v>
      </c>
      <c r="F8" s="2">
        <v>0</v>
      </c>
      <c r="G8" s="2">
        <f t="shared" si="0"/>
        <v>2070</v>
      </c>
      <c r="H8" s="3" t="s">
        <v>48</v>
      </c>
      <c r="I8" s="3" t="s">
        <v>49</v>
      </c>
    </row>
    <row r="9" spans="1:9" ht="15.75" x14ac:dyDescent="0.25">
      <c r="A9" s="1">
        <v>46042</v>
      </c>
      <c r="B9" t="s">
        <v>104</v>
      </c>
      <c r="C9" t="s">
        <v>54</v>
      </c>
      <c r="D9" t="s">
        <v>55</v>
      </c>
      <c r="E9" s="2">
        <v>1800</v>
      </c>
      <c r="F9" s="2">
        <v>0</v>
      </c>
      <c r="G9" s="2">
        <f t="shared" si="0"/>
        <v>3870</v>
      </c>
      <c r="H9" s="3" t="s">
        <v>52</v>
      </c>
      <c r="I9" s="3" t="s">
        <v>53</v>
      </c>
    </row>
    <row r="10" spans="1:9" ht="15.75" x14ac:dyDescent="0.25">
      <c r="A10" s="1">
        <v>46046</v>
      </c>
      <c r="B10" t="s">
        <v>105</v>
      </c>
      <c r="C10" t="s">
        <v>58</v>
      </c>
      <c r="D10" t="s">
        <v>59</v>
      </c>
      <c r="E10" s="2">
        <v>0</v>
      </c>
      <c r="F10" s="2">
        <v>360</v>
      </c>
      <c r="G10" s="2">
        <f t="shared" si="0"/>
        <v>3510</v>
      </c>
      <c r="H10" s="3" t="s">
        <v>56</v>
      </c>
      <c r="I10" s="3" t="s">
        <v>57</v>
      </c>
    </row>
    <row r="11" spans="1:9" ht="15.75" x14ac:dyDescent="0.25">
      <c r="A11" s="1">
        <v>46055</v>
      </c>
      <c r="B11" t="s">
        <v>106</v>
      </c>
      <c r="C11" t="s">
        <v>63</v>
      </c>
      <c r="D11" t="s">
        <v>133</v>
      </c>
      <c r="E11" s="2">
        <v>0</v>
      </c>
      <c r="F11" s="2">
        <v>720</v>
      </c>
      <c r="G11" s="2">
        <f t="shared" si="0"/>
        <v>2790</v>
      </c>
      <c r="H11" s="3" t="s">
        <v>61</v>
      </c>
      <c r="I11" s="3" t="s">
        <v>62</v>
      </c>
    </row>
    <row r="12" spans="1:9" ht="15.75" x14ac:dyDescent="0.25">
      <c r="A12" s="1">
        <v>46063</v>
      </c>
      <c r="B12" t="s">
        <v>107</v>
      </c>
      <c r="C12" t="s">
        <v>66</v>
      </c>
      <c r="D12" t="s">
        <v>136</v>
      </c>
      <c r="E12" s="2">
        <v>3000</v>
      </c>
      <c r="F12" s="2">
        <v>0</v>
      </c>
      <c r="G12" s="2">
        <f t="shared" si="0"/>
        <v>5790</v>
      </c>
      <c r="H12" s="3" t="s">
        <v>64</v>
      </c>
      <c r="I12" s="3" t="s">
        <v>65</v>
      </c>
    </row>
    <row r="13" spans="1:9" ht="15.75" x14ac:dyDescent="0.25">
      <c r="A13" s="1">
        <v>46067</v>
      </c>
      <c r="B13" t="s">
        <v>108</v>
      </c>
      <c r="C13" t="s">
        <v>71</v>
      </c>
      <c r="D13" t="s">
        <v>72</v>
      </c>
      <c r="E13" s="2">
        <v>0</v>
      </c>
      <c r="F13" s="2">
        <v>450</v>
      </c>
      <c r="G13" s="2">
        <f t="shared" si="0"/>
        <v>5340</v>
      </c>
      <c r="H13" s="3" t="s">
        <v>69</v>
      </c>
      <c r="I13" s="3" t="s">
        <v>70</v>
      </c>
    </row>
    <row r="14" spans="1:9" ht="15.75" x14ac:dyDescent="0.25">
      <c r="A14" s="1">
        <v>46071</v>
      </c>
      <c r="B14" t="s">
        <v>109</v>
      </c>
      <c r="C14" t="s">
        <v>75</v>
      </c>
      <c r="D14" t="s">
        <v>76</v>
      </c>
      <c r="E14" s="2">
        <v>875</v>
      </c>
      <c r="F14" s="2">
        <v>0</v>
      </c>
      <c r="G14" s="2">
        <f t="shared" si="0"/>
        <v>6215</v>
      </c>
      <c r="H14" s="3" t="s">
        <v>73</v>
      </c>
      <c r="I14" s="3" t="s">
        <v>74</v>
      </c>
    </row>
    <row r="15" spans="1:9" ht="15.75" x14ac:dyDescent="0.25">
      <c r="A15" s="1">
        <v>46081</v>
      </c>
      <c r="B15" t="s">
        <v>110</v>
      </c>
      <c r="C15" t="s">
        <v>80</v>
      </c>
      <c r="D15" t="s">
        <v>81</v>
      </c>
      <c r="E15" s="2">
        <v>0</v>
      </c>
      <c r="F15" s="2">
        <v>12.5</v>
      </c>
      <c r="G15" s="2">
        <f t="shared" si="0"/>
        <v>6202.5</v>
      </c>
      <c r="H15" s="3" t="s">
        <v>78</v>
      </c>
      <c r="I15" s="3" t="s">
        <v>79</v>
      </c>
    </row>
    <row r="16" spans="1:9" ht="15.75" x14ac:dyDescent="0.25">
      <c r="A16" s="1">
        <v>46084</v>
      </c>
      <c r="B16" t="s">
        <v>111</v>
      </c>
      <c r="C16" t="s">
        <v>84</v>
      </c>
      <c r="D16" t="s">
        <v>137</v>
      </c>
      <c r="E16" s="2">
        <v>0</v>
      </c>
      <c r="F16" s="2">
        <v>650</v>
      </c>
      <c r="G16" s="2">
        <f t="shared" si="0"/>
        <v>5552.5</v>
      </c>
      <c r="H16" s="3" t="s">
        <v>82</v>
      </c>
      <c r="I16" s="3" t="s">
        <v>83</v>
      </c>
    </row>
  </sheetData>
  <mergeCells count="2">
    <mergeCell ref="A1:I1"/>
    <mergeCell ref="A2:I2"/>
  </mergeCells>
  <hyperlinks>
    <hyperlink ref="H5" location="'Verifikationer'!A5" display="V001" xr:uid="{00000000-0004-0000-0500-000000000000}"/>
    <hyperlink ref="I5" location="'Underlag'!A4" display="U001" xr:uid="{00000000-0004-0000-0500-000001000000}"/>
    <hyperlink ref="H6" location="'Verifikationer'!A7" display="V002" xr:uid="{00000000-0004-0000-0500-000002000000}"/>
    <hyperlink ref="I6" location="'Underlag'!A14" display="L001" xr:uid="{00000000-0004-0000-0500-000003000000}"/>
    <hyperlink ref="H7" location="'Verifikationer'!A9" display="V003" xr:uid="{00000000-0004-0000-0500-000004000000}"/>
    <hyperlink ref="I7" location="'Underlag'!A24" display="K001" xr:uid="{00000000-0004-0000-0500-000005000000}"/>
    <hyperlink ref="H8" location="'Verifikationer'!A11" display="V004" xr:uid="{00000000-0004-0000-0500-000006000000}"/>
    <hyperlink ref="I8" location="'Underlag'!A34" display="S001" xr:uid="{00000000-0004-0000-0500-000007000000}"/>
    <hyperlink ref="H9" location="'Verifikationer'!A13" display="V005" xr:uid="{00000000-0004-0000-0500-000008000000}"/>
    <hyperlink ref="I9" location="'Underlag'!A44" display="U002" xr:uid="{00000000-0004-0000-0500-000009000000}"/>
    <hyperlink ref="H10" location="'Verifikationer'!A15" display="V006" xr:uid="{00000000-0004-0000-0500-00000A000000}"/>
    <hyperlink ref="I10" location="'Underlag'!A54" display="D001" xr:uid="{00000000-0004-0000-0500-00000B000000}"/>
    <hyperlink ref="H11" location="'Verifikationer'!A17" display="V007" xr:uid="{00000000-0004-0000-0500-00000C000000}"/>
    <hyperlink ref="I11" location="'Underlag'!A64" display="R001" xr:uid="{00000000-0004-0000-0500-00000D000000}"/>
    <hyperlink ref="H12" location="'Verifikationer'!A19" display="V008" xr:uid="{00000000-0004-0000-0500-00000E000000}"/>
    <hyperlink ref="I12" location="'Underlag'!A74" display="B001" xr:uid="{00000000-0004-0000-0500-00000F000000}"/>
    <hyperlink ref="H13" location="'Verifikationer'!A21" display="V009" xr:uid="{00000000-0004-0000-0500-000010000000}"/>
    <hyperlink ref="I13" location="'Underlag'!A84" display="T001" xr:uid="{00000000-0004-0000-0500-000011000000}"/>
    <hyperlink ref="H14" location="'Verifikationer'!A23" display="V010" xr:uid="{00000000-0004-0000-0500-000012000000}"/>
    <hyperlink ref="I14" location="'Underlag'!A94" display="F001" xr:uid="{00000000-0004-0000-0500-000013000000}"/>
    <hyperlink ref="H15" location="'Verifikationer'!A25" display="V011" xr:uid="{00000000-0004-0000-0500-000014000000}"/>
    <hyperlink ref="I15" location="'Underlag'!A104" display="BK01" xr:uid="{00000000-0004-0000-0500-000015000000}"/>
    <hyperlink ref="H16" location="'Verifikationer'!A27" display="V012" xr:uid="{00000000-0004-0000-0500-000016000000}"/>
    <hyperlink ref="I16" location="'Underlag'!A114" display="L002" xr:uid="{00000000-0004-0000-0500-000017000000}"/>
  </hyperlinks>
  <pageMargins left="0.25" right="0.25" top="1" bottom="1" header="0.5" footer="0.5"/>
  <pageSetup fitToHeight="0"/>
  <headerFooter>
    <oddFooter>&amp;CSolvikens Fotboll rf – fiktivt utbildningsexempel</oddFooter>
  </headerFooter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2E38"/>
    <pageSetUpPr fitToPage="1"/>
  </sheetPr>
  <dimension ref="A1:L30"/>
  <sheetViews>
    <sheetView showGridLines="0" zoomScale="120" zoomScaleNormal="12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0" customWidth="1"/>
    <col min="2" max="2" width="13" customWidth="1"/>
    <col min="3" max="3" width="11" customWidth="1"/>
    <col min="4" max="4" width="34" customWidth="1"/>
    <col min="5" max="5" width="10" customWidth="1"/>
    <col min="6" max="6" width="34" customWidth="1"/>
    <col min="7" max="8" width="16" customWidth="1"/>
    <col min="9" max="9" width="27" customWidth="1"/>
    <col min="10" max="10" width="23" customWidth="1"/>
    <col min="11" max="12" width="16" customWidth="1"/>
  </cols>
  <sheetData>
    <row r="1" spans="1:12" ht="27.95" customHeight="1" x14ac:dyDescent="0.25">
      <c r="A1" s="26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30" customHeight="1" x14ac:dyDescent="0.25">
      <c r="A2" s="24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6.9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24.95" customHeight="1" x14ac:dyDescent="0.25">
      <c r="A4" s="8" t="s">
        <v>23</v>
      </c>
      <c r="B4" s="8" t="s">
        <v>24</v>
      </c>
      <c r="C4" s="8" t="s">
        <v>25</v>
      </c>
      <c r="D4" s="8" t="s">
        <v>26</v>
      </c>
      <c r="E4" s="8" t="s">
        <v>1</v>
      </c>
      <c r="F4" s="8" t="s">
        <v>2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</row>
    <row r="5" spans="1:12" ht="15.75" x14ac:dyDescent="0.25">
      <c r="A5" t="s">
        <v>33</v>
      </c>
      <c r="B5" s="1">
        <v>46027</v>
      </c>
      <c r="C5" t="s">
        <v>34</v>
      </c>
      <c r="D5" t="s">
        <v>35</v>
      </c>
      <c r="E5">
        <v>1910</v>
      </c>
      <c r="F5" t="s">
        <v>6</v>
      </c>
      <c r="G5" s="2">
        <v>1200</v>
      </c>
      <c r="H5" s="2">
        <v>0</v>
      </c>
      <c r="I5" t="s">
        <v>36</v>
      </c>
      <c r="J5" t="s">
        <v>37</v>
      </c>
      <c r="K5" s="3" t="s">
        <v>38</v>
      </c>
      <c r="L5" s="3" t="s">
        <v>39</v>
      </c>
    </row>
    <row r="6" spans="1:12" ht="15.75" x14ac:dyDescent="0.25">
      <c r="A6" t="s">
        <v>33</v>
      </c>
      <c r="B6" s="1">
        <v>46027</v>
      </c>
      <c r="C6" t="s">
        <v>34</v>
      </c>
      <c r="D6" t="s">
        <v>35</v>
      </c>
      <c r="E6">
        <v>3000</v>
      </c>
      <c r="F6" t="s">
        <v>7</v>
      </c>
      <c r="G6" s="2">
        <v>0</v>
      </c>
      <c r="H6" s="2">
        <v>1200</v>
      </c>
      <c r="I6" t="s">
        <v>36</v>
      </c>
      <c r="J6" t="s">
        <v>37</v>
      </c>
      <c r="L6" s="3" t="s">
        <v>39</v>
      </c>
    </row>
    <row r="7" spans="1:12" ht="15.75" x14ac:dyDescent="0.25">
      <c r="A7" t="s">
        <v>40</v>
      </c>
      <c r="B7" s="1">
        <v>46030</v>
      </c>
      <c r="C7" t="s">
        <v>41</v>
      </c>
      <c r="D7" t="s">
        <v>42</v>
      </c>
      <c r="E7">
        <v>4100</v>
      </c>
      <c r="F7" t="s">
        <v>15</v>
      </c>
      <c r="G7" s="2">
        <v>650</v>
      </c>
      <c r="H7" s="2">
        <v>0</v>
      </c>
      <c r="I7" t="s">
        <v>137</v>
      </c>
      <c r="J7" t="s">
        <v>43</v>
      </c>
      <c r="L7" s="3" t="s">
        <v>39</v>
      </c>
    </row>
    <row r="8" spans="1:12" ht="15.75" x14ac:dyDescent="0.25">
      <c r="A8" t="s">
        <v>40</v>
      </c>
      <c r="B8" s="1">
        <v>46030</v>
      </c>
      <c r="C8" t="s">
        <v>41</v>
      </c>
      <c r="D8" t="s">
        <v>42</v>
      </c>
      <c r="E8">
        <v>1910</v>
      </c>
      <c r="F8" t="s">
        <v>6</v>
      </c>
      <c r="G8" s="2">
        <v>0</v>
      </c>
      <c r="H8" s="2">
        <v>650</v>
      </c>
      <c r="I8" t="s">
        <v>137</v>
      </c>
      <c r="J8" t="s">
        <v>43</v>
      </c>
      <c r="K8" s="3" t="s">
        <v>38</v>
      </c>
      <c r="L8" s="3" t="s">
        <v>39</v>
      </c>
    </row>
    <row r="9" spans="1:12" ht="15.75" x14ac:dyDescent="0.25">
      <c r="A9" t="s">
        <v>44</v>
      </c>
      <c r="B9" s="1">
        <v>46034</v>
      </c>
      <c r="C9" t="s">
        <v>45</v>
      </c>
      <c r="D9" t="s">
        <v>46</v>
      </c>
      <c r="E9">
        <v>4000</v>
      </c>
      <c r="F9" t="s">
        <v>13</v>
      </c>
      <c r="G9" s="2">
        <v>980</v>
      </c>
      <c r="H9" s="2">
        <v>0</v>
      </c>
      <c r="I9" t="s">
        <v>47</v>
      </c>
      <c r="J9" t="s">
        <v>43</v>
      </c>
      <c r="L9" s="3" t="s">
        <v>39</v>
      </c>
    </row>
    <row r="10" spans="1:12" ht="15.75" x14ac:dyDescent="0.25">
      <c r="A10" t="s">
        <v>44</v>
      </c>
      <c r="B10" s="1">
        <v>46034</v>
      </c>
      <c r="C10" t="s">
        <v>45</v>
      </c>
      <c r="D10" t="s">
        <v>46</v>
      </c>
      <c r="E10">
        <v>1910</v>
      </c>
      <c r="F10" t="s">
        <v>6</v>
      </c>
      <c r="G10" s="2">
        <v>0</v>
      </c>
      <c r="H10" s="2">
        <v>980</v>
      </c>
      <c r="I10" t="s">
        <v>47</v>
      </c>
      <c r="J10" t="s">
        <v>43</v>
      </c>
      <c r="K10" s="3" t="s">
        <v>38</v>
      </c>
      <c r="L10" s="3" t="s">
        <v>39</v>
      </c>
    </row>
    <row r="11" spans="1:12" ht="15.75" x14ac:dyDescent="0.25">
      <c r="A11" t="s">
        <v>48</v>
      </c>
      <c r="B11" s="1">
        <v>46037</v>
      </c>
      <c r="C11" t="s">
        <v>49</v>
      </c>
      <c r="D11" t="s">
        <v>50</v>
      </c>
      <c r="E11">
        <v>1910</v>
      </c>
      <c r="F11" t="s">
        <v>6</v>
      </c>
      <c r="G11" s="2">
        <v>2500</v>
      </c>
      <c r="H11" s="2">
        <v>0</v>
      </c>
      <c r="I11" t="s">
        <v>135</v>
      </c>
      <c r="J11" t="s">
        <v>51</v>
      </c>
      <c r="K11" s="3" t="s">
        <v>38</v>
      </c>
      <c r="L11" s="3" t="s">
        <v>39</v>
      </c>
    </row>
    <row r="12" spans="1:12" ht="15.75" x14ac:dyDescent="0.25">
      <c r="A12" t="s">
        <v>48</v>
      </c>
      <c r="B12" s="1">
        <v>46037</v>
      </c>
      <c r="C12" t="s">
        <v>49</v>
      </c>
      <c r="D12" t="s">
        <v>50</v>
      </c>
      <c r="E12">
        <v>3020</v>
      </c>
      <c r="F12" t="s">
        <v>10</v>
      </c>
      <c r="G12" s="2">
        <v>0</v>
      </c>
      <c r="H12" s="2">
        <v>2500</v>
      </c>
      <c r="I12" t="s">
        <v>135</v>
      </c>
      <c r="J12" t="s">
        <v>51</v>
      </c>
      <c r="L12" s="3" t="s">
        <v>39</v>
      </c>
    </row>
    <row r="13" spans="1:12" ht="15.75" x14ac:dyDescent="0.25">
      <c r="A13" t="s">
        <v>52</v>
      </c>
      <c r="B13" s="1">
        <v>46042</v>
      </c>
      <c r="C13" t="s">
        <v>53</v>
      </c>
      <c r="D13" t="s">
        <v>54</v>
      </c>
      <c r="E13">
        <v>1910</v>
      </c>
      <c r="F13" t="s">
        <v>6</v>
      </c>
      <c r="G13" s="2">
        <v>1800</v>
      </c>
      <c r="H13" s="2">
        <v>0</v>
      </c>
      <c r="I13" t="s">
        <v>55</v>
      </c>
      <c r="J13" t="s">
        <v>37</v>
      </c>
      <c r="K13" s="3" t="s">
        <v>38</v>
      </c>
      <c r="L13" s="3" t="s">
        <v>39</v>
      </c>
    </row>
    <row r="14" spans="1:12" ht="15.75" x14ac:dyDescent="0.25">
      <c r="A14" t="s">
        <v>52</v>
      </c>
      <c r="B14" s="1">
        <v>46042</v>
      </c>
      <c r="C14" t="s">
        <v>53</v>
      </c>
      <c r="D14" t="s">
        <v>54</v>
      </c>
      <c r="E14">
        <v>3010</v>
      </c>
      <c r="F14" t="s">
        <v>9</v>
      </c>
      <c r="G14" s="2">
        <v>0</v>
      </c>
      <c r="H14" s="2">
        <v>1800</v>
      </c>
      <c r="I14" t="s">
        <v>55</v>
      </c>
      <c r="J14" t="s">
        <v>37</v>
      </c>
      <c r="L14" s="3" t="s">
        <v>39</v>
      </c>
    </row>
    <row r="15" spans="1:12" ht="15.75" x14ac:dyDescent="0.25">
      <c r="A15" t="s">
        <v>56</v>
      </c>
      <c r="B15" s="1">
        <v>46046</v>
      </c>
      <c r="C15" t="s">
        <v>57</v>
      </c>
      <c r="D15" t="s">
        <v>58</v>
      </c>
      <c r="E15">
        <v>4200</v>
      </c>
      <c r="F15" t="s">
        <v>16</v>
      </c>
      <c r="G15" s="2">
        <v>360</v>
      </c>
      <c r="H15" s="2">
        <v>0</v>
      </c>
      <c r="I15" t="s">
        <v>59</v>
      </c>
      <c r="J15" t="s">
        <v>60</v>
      </c>
      <c r="L15" s="3" t="s">
        <v>39</v>
      </c>
    </row>
    <row r="16" spans="1:12" ht="15.75" x14ac:dyDescent="0.25">
      <c r="A16" t="s">
        <v>56</v>
      </c>
      <c r="B16" s="1">
        <v>46046</v>
      </c>
      <c r="C16" t="s">
        <v>57</v>
      </c>
      <c r="D16" t="s">
        <v>58</v>
      </c>
      <c r="E16">
        <v>1910</v>
      </c>
      <c r="F16" t="s">
        <v>6</v>
      </c>
      <c r="G16" s="2">
        <v>0</v>
      </c>
      <c r="H16" s="2">
        <v>360</v>
      </c>
      <c r="I16" t="s">
        <v>59</v>
      </c>
      <c r="J16" t="s">
        <v>60</v>
      </c>
      <c r="K16" s="3" t="s">
        <v>38</v>
      </c>
      <c r="L16" s="3" t="s">
        <v>39</v>
      </c>
    </row>
    <row r="17" spans="1:12" ht="15.75" x14ac:dyDescent="0.25">
      <c r="A17" t="s">
        <v>61</v>
      </c>
      <c r="B17" s="1">
        <v>46055</v>
      </c>
      <c r="C17" t="s">
        <v>62</v>
      </c>
      <c r="D17" t="s">
        <v>63</v>
      </c>
      <c r="E17">
        <v>4300</v>
      </c>
      <c r="F17" t="s">
        <v>17</v>
      </c>
      <c r="G17" s="2">
        <v>720</v>
      </c>
      <c r="H17" s="2">
        <v>0</v>
      </c>
      <c r="I17" t="s">
        <v>133</v>
      </c>
      <c r="J17" t="s">
        <v>43</v>
      </c>
      <c r="L17" s="3" t="s">
        <v>39</v>
      </c>
    </row>
    <row r="18" spans="1:12" ht="15.75" x14ac:dyDescent="0.25">
      <c r="A18" t="s">
        <v>61</v>
      </c>
      <c r="B18" s="1">
        <v>46055</v>
      </c>
      <c r="C18" t="s">
        <v>62</v>
      </c>
      <c r="D18" t="s">
        <v>63</v>
      </c>
      <c r="E18">
        <v>1910</v>
      </c>
      <c r="F18" t="s">
        <v>6</v>
      </c>
      <c r="G18" s="2">
        <v>0</v>
      </c>
      <c r="H18" s="2">
        <v>720</v>
      </c>
      <c r="I18" t="s">
        <v>133</v>
      </c>
      <c r="J18" t="s">
        <v>43</v>
      </c>
      <c r="K18" s="3" t="s">
        <v>38</v>
      </c>
      <c r="L18" s="3" t="s">
        <v>39</v>
      </c>
    </row>
    <row r="19" spans="1:12" ht="15.75" x14ac:dyDescent="0.25">
      <c r="A19" t="s">
        <v>64</v>
      </c>
      <c r="B19" s="1">
        <v>46063</v>
      </c>
      <c r="C19" t="s">
        <v>65</v>
      </c>
      <c r="D19" t="s">
        <v>66</v>
      </c>
      <c r="E19">
        <v>1910</v>
      </c>
      <c r="F19" t="s">
        <v>6</v>
      </c>
      <c r="G19" s="2">
        <v>3000</v>
      </c>
      <c r="H19" s="2">
        <v>0</v>
      </c>
      <c r="I19" t="s">
        <v>67</v>
      </c>
      <c r="J19" t="s">
        <v>68</v>
      </c>
      <c r="K19" s="3" t="s">
        <v>38</v>
      </c>
      <c r="L19" s="3" t="s">
        <v>39</v>
      </c>
    </row>
    <row r="20" spans="1:12" ht="15.75" x14ac:dyDescent="0.25">
      <c r="A20" t="s">
        <v>64</v>
      </c>
      <c r="B20" s="1">
        <v>46063</v>
      </c>
      <c r="C20" t="s">
        <v>65</v>
      </c>
      <c r="D20" t="s">
        <v>66</v>
      </c>
      <c r="E20">
        <v>3030</v>
      </c>
      <c r="F20" t="s">
        <v>11</v>
      </c>
      <c r="G20" s="2">
        <v>0</v>
      </c>
      <c r="H20" s="2">
        <v>3000</v>
      </c>
      <c r="I20" t="s">
        <v>67</v>
      </c>
      <c r="J20" t="s">
        <v>68</v>
      </c>
      <c r="L20" s="3" t="s">
        <v>39</v>
      </c>
    </row>
    <row r="21" spans="1:12" ht="15.75" x14ac:dyDescent="0.25">
      <c r="A21" t="s">
        <v>69</v>
      </c>
      <c r="B21" s="1">
        <v>46067</v>
      </c>
      <c r="C21" t="s">
        <v>70</v>
      </c>
      <c r="D21" t="s">
        <v>71</v>
      </c>
      <c r="E21">
        <v>4400</v>
      </c>
      <c r="F21" t="s">
        <v>18</v>
      </c>
      <c r="G21" s="2">
        <v>450</v>
      </c>
      <c r="H21" s="2">
        <v>0</v>
      </c>
      <c r="I21" t="s">
        <v>72</v>
      </c>
      <c r="J21" t="s">
        <v>43</v>
      </c>
      <c r="L21" s="3" t="s">
        <v>39</v>
      </c>
    </row>
    <row r="22" spans="1:12" ht="15.75" x14ac:dyDescent="0.25">
      <c r="A22" t="s">
        <v>69</v>
      </c>
      <c r="B22" s="1">
        <v>46067</v>
      </c>
      <c r="C22" t="s">
        <v>70</v>
      </c>
      <c r="D22" t="s">
        <v>71</v>
      </c>
      <c r="E22">
        <v>1910</v>
      </c>
      <c r="F22" t="s">
        <v>6</v>
      </c>
      <c r="G22" s="2">
        <v>0</v>
      </c>
      <c r="H22" s="2">
        <v>450</v>
      </c>
      <c r="I22" t="s">
        <v>72</v>
      </c>
      <c r="J22" t="s">
        <v>43</v>
      </c>
      <c r="K22" s="3" t="s">
        <v>38</v>
      </c>
      <c r="L22" s="3" t="s">
        <v>39</v>
      </c>
    </row>
    <row r="23" spans="1:12" ht="15.75" x14ac:dyDescent="0.25">
      <c r="A23" t="s">
        <v>73</v>
      </c>
      <c r="B23" s="1">
        <v>46071</v>
      </c>
      <c r="C23" t="s">
        <v>74</v>
      </c>
      <c r="D23" t="s">
        <v>75</v>
      </c>
      <c r="E23">
        <v>1910</v>
      </c>
      <c r="F23" t="s">
        <v>6</v>
      </c>
      <c r="G23" s="2">
        <v>875</v>
      </c>
      <c r="H23" s="2">
        <v>0</v>
      </c>
      <c r="I23" t="s">
        <v>76</v>
      </c>
      <c r="J23" t="s">
        <v>77</v>
      </c>
      <c r="K23" s="3" t="s">
        <v>38</v>
      </c>
      <c r="L23" s="3" t="s">
        <v>39</v>
      </c>
    </row>
    <row r="24" spans="1:12" ht="15.75" x14ac:dyDescent="0.25">
      <c r="A24" t="s">
        <v>73</v>
      </c>
      <c r="B24" s="1">
        <v>46071</v>
      </c>
      <c r="C24" t="s">
        <v>74</v>
      </c>
      <c r="D24" t="s">
        <v>75</v>
      </c>
      <c r="E24">
        <v>3040</v>
      </c>
      <c r="F24" t="s">
        <v>12</v>
      </c>
      <c r="G24" s="2">
        <v>0</v>
      </c>
      <c r="H24" s="2">
        <v>875</v>
      </c>
      <c r="I24" t="s">
        <v>76</v>
      </c>
      <c r="J24" t="s">
        <v>77</v>
      </c>
      <c r="L24" s="3" t="s">
        <v>39</v>
      </c>
    </row>
    <row r="25" spans="1:12" ht="15.75" x14ac:dyDescent="0.25">
      <c r="A25" t="s">
        <v>78</v>
      </c>
      <c r="B25" s="1">
        <v>46081</v>
      </c>
      <c r="C25" t="s">
        <v>79</v>
      </c>
      <c r="D25" t="s">
        <v>80</v>
      </c>
      <c r="E25">
        <v>6570</v>
      </c>
      <c r="F25" t="s">
        <v>20</v>
      </c>
      <c r="G25" s="2">
        <v>12.5</v>
      </c>
      <c r="H25" s="2">
        <v>0</v>
      </c>
      <c r="I25" t="s">
        <v>81</v>
      </c>
      <c r="J25" t="s">
        <v>31</v>
      </c>
      <c r="L25" s="3" t="s">
        <v>39</v>
      </c>
    </row>
    <row r="26" spans="1:12" ht="15.75" x14ac:dyDescent="0.25">
      <c r="A26" t="s">
        <v>78</v>
      </c>
      <c r="B26" s="1">
        <v>46081</v>
      </c>
      <c r="C26" t="s">
        <v>79</v>
      </c>
      <c r="D26" t="s">
        <v>80</v>
      </c>
      <c r="E26">
        <v>1910</v>
      </c>
      <c r="F26" t="s">
        <v>6</v>
      </c>
      <c r="G26" s="2">
        <v>0</v>
      </c>
      <c r="H26" s="2">
        <v>12.5</v>
      </c>
      <c r="I26" t="s">
        <v>81</v>
      </c>
      <c r="J26" t="s">
        <v>31</v>
      </c>
      <c r="K26" s="3" t="s">
        <v>38</v>
      </c>
      <c r="L26" s="3" t="s">
        <v>39</v>
      </c>
    </row>
    <row r="27" spans="1:12" ht="15.75" x14ac:dyDescent="0.25">
      <c r="A27" t="s">
        <v>82</v>
      </c>
      <c r="B27" s="1">
        <v>46084</v>
      </c>
      <c r="C27" t="s">
        <v>83</v>
      </c>
      <c r="D27" t="s">
        <v>84</v>
      </c>
      <c r="E27">
        <v>4100</v>
      </c>
      <c r="F27" t="s">
        <v>15</v>
      </c>
      <c r="G27" s="2">
        <v>650</v>
      </c>
      <c r="H27" s="2">
        <v>0</v>
      </c>
      <c r="I27" t="s">
        <v>137</v>
      </c>
      <c r="J27" t="s">
        <v>43</v>
      </c>
      <c r="L27" s="3" t="s">
        <v>39</v>
      </c>
    </row>
    <row r="28" spans="1:12" ht="15.75" x14ac:dyDescent="0.25">
      <c r="A28" t="s">
        <v>82</v>
      </c>
      <c r="B28" s="1">
        <v>46084</v>
      </c>
      <c r="C28" t="s">
        <v>83</v>
      </c>
      <c r="D28" t="s">
        <v>84</v>
      </c>
      <c r="E28">
        <v>1910</v>
      </c>
      <c r="F28" t="s">
        <v>6</v>
      </c>
      <c r="G28" s="2">
        <v>0</v>
      </c>
      <c r="H28" s="2">
        <v>650</v>
      </c>
      <c r="I28" t="s">
        <v>137</v>
      </c>
      <c r="J28" t="s">
        <v>43</v>
      </c>
      <c r="K28" s="3" t="s">
        <v>38</v>
      </c>
      <c r="L28" s="3" t="s">
        <v>39</v>
      </c>
    </row>
    <row r="30" spans="1:12" x14ac:dyDescent="0.25">
      <c r="F30" s="13" t="s">
        <v>85</v>
      </c>
      <c r="G30" s="14">
        <f>SUM(G5:G28)</f>
        <v>13197.5</v>
      </c>
      <c r="H30" s="14">
        <f>SUM(H5:H28)</f>
        <v>13197.5</v>
      </c>
      <c r="I30" s="13" t="s">
        <v>86</v>
      </c>
      <c r="J30" s="14">
        <f>G30-H30</f>
        <v>0</v>
      </c>
    </row>
  </sheetData>
  <mergeCells count="2">
    <mergeCell ref="A2:L2"/>
    <mergeCell ref="A1:L1"/>
  </mergeCells>
  <hyperlinks>
    <hyperlink ref="K5" location="'Kontoutdrag'!A5" display="Visa bankrad" xr:uid="{00000000-0004-0000-0200-000000000000}"/>
    <hyperlink ref="L5" location="'Underlag'!A4" display="Visa underlag" xr:uid="{00000000-0004-0000-0200-000001000000}"/>
    <hyperlink ref="L6" location="'Underlag'!A4" display="Visa underlag" xr:uid="{00000000-0004-0000-0200-000002000000}"/>
    <hyperlink ref="L7" location="'Underlag'!A14" display="Visa underlag" xr:uid="{00000000-0004-0000-0200-000003000000}"/>
    <hyperlink ref="K8" location="'Kontoutdrag'!A6" display="Visa bankrad" xr:uid="{00000000-0004-0000-0200-000004000000}"/>
    <hyperlink ref="L8" location="'Underlag'!A14" display="Visa underlag" xr:uid="{00000000-0004-0000-0200-000005000000}"/>
    <hyperlink ref="L9" location="'Underlag'!A24" display="Visa underlag" xr:uid="{00000000-0004-0000-0200-000006000000}"/>
    <hyperlink ref="K10" location="'Kontoutdrag'!A7" display="Visa bankrad" xr:uid="{00000000-0004-0000-0200-000007000000}"/>
    <hyperlink ref="L10" location="'Underlag'!A24" display="Visa underlag" xr:uid="{00000000-0004-0000-0200-000008000000}"/>
    <hyperlink ref="K11" location="'Kontoutdrag'!A8" display="Visa bankrad" xr:uid="{00000000-0004-0000-0200-000009000000}"/>
    <hyperlink ref="L11" location="'Underlag'!A34" display="Visa underlag" xr:uid="{00000000-0004-0000-0200-00000A000000}"/>
    <hyperlink ref="L12" location="'Underlag'!A34" display="Visa underlag" xr:uid="{00000000-0004-0000-0200-00000B000000}"/>
    <hyperlink ref="K13" location="'Kontoutdrag'!A9" display="Visa bankrad" xr:uid="{00000000-0004-0000-0200-00000C000000}"/>
    <hyperlink ref="L13" location="'Underlag'!A44" display="Visa underlag" xr:uid="{00000000-0004-0000-0200-00000D000000}"/>
    <hyperlink ref="L14" location="'Underlag'!A44" display="Visa underlag" xr:uid="{00000000-0004-0000-0200-00000E000000}"/>
    <hyperlink ref="L15" location="'Underlag'!A54" display="Visa underlag" xr:uid="{00000000-0004-0000-0200-00000F000000}"/>
    <hyperlink ref="K16" location="'Kontoutdrag'!A10" display="Visa bankrad" xr:uid="{00000000-0004-0000-0200-000010000000}"/>
    <hyperlink ref="L16" location="'Underlag'!A54" display="Visa underlag" xr:uid="{00000000-0004-0000-0200-000011000000}"/>
    <hyperlink ref="L17" location="'Underlag'!A64" display="Visa underlag" xr:uid="{00000000-0004-0000-0200-000012000000}"/>
    <hyperlink ref="K18" location="'Kontoutdrag'!A11" display="Visa bankrad" xr:uid="{00000000-0004-0000-0200-000013000000}"/>
    <hyperlink ref="L18" location="'Underlag'!A64" display="Visa underlag" xr:uid="{00000000-0004-0000-0200-000014000000}"/>
    <hyperlink ref="K19" location="'Kontoutdrag'!A12" display="Visa bankrad" xr:uid="{00000000-0004-0000-0200-000015000000}"/>
    <hyperlink ref="L19" location="'Underlag'!A74" display="Visa underlag" xr:uid="{00000000-0004-0000-0200-000016000000}"/>
    <hyperlink ref="L20" location="'Underlag'!A74" display="Visa underlag" xr:uid="{00000000-0004-0000-0200-000017000000}"/>
    <hyperlink ref="L21" location="'Underlag'!A84" display="Visa underlag" xr:uid="{00000000-0004-0000-0200-000018000000}"/>
    <hyperlink ref="K22" location="'Kontoutdrag'!A13" display="Visa bankrad" xr:uid="{00000000-0004-0000-0200-000019000000}"/>
    <hyperlink ref="L22" location="'Underlag'!A84" display="Visa underlag" xr:uid="{00000000-0004-0000-0200-00001A000000}"/>
    <hyperlink ref="K23" location="'Kontoutdrag'!A14" display="Visa bankrad" xr:uid="{00000000-0004-0000-0200-00001B000000}"/>
    <hyperlink ref="L23" location="'Underlag'!A94" display="Visa underlag" xr:uid="{00000000-0004-0000-0200-00001C000000}"/>
    <hyperlink ref="L24" location="'Underlag'!A94" display="Visa underlag" xr:uid="{00000000-0004-0000-0200-00001D000000}"/>
    <hyperlink ref="L25" location="'Underlag'!A104" display="Visa underlag" xr:uid="{00000000-0004-0000-0200-00001E000000}"/>
    <hyperlink ref="K26" location="'Kontoutdrag'!A15" display="Visa bankrad" xr:uid="{00000000-0004-0000-0200-00001F000000}"/>
    <hyperlink ref="L26" location="'Underlag'!A104" display="Visa underlag" xr:uid="{00000000-0004-0000-0200-000020000000}"/>
    <hyperlink ref="L27" location="'Underlag'!A114" display="Visa underlag" xr:uid="{00000000-0004-0000-0200-000021000000}"/>
    <hyperlink ref="K28" location="'Kontoutdrag'!A16" display="Visa bankrad" xr:uid="{00000000-0004-0000-0200-000022000000}"/>
    <hyperlink ref="L28" location="'Underlag'!A114" display="Visa underlag" xr:uid="{00000000-0004-0000-0200-000023000000}"/>
  </hyperlinks>
  <pageMargins left="0.25" right="0.25" top="1" bottom="1" header="0.5" footer="0.5"/>
  <pageSetup fitToHeight="0"/>
  <headerFooter>
    <oddFooter>&amp;CSolvikens Fotboll rf – fiktivt utbildningsexempel</oddFooter>
  </headerFooter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2E38"/>
    <pageSetUpPr fitToPage="1"/>
  </sheetPr>
  <dimension ref="A1:J28"/>
  <sheetViews>
    <sheetView showGridLines="0" zoomScale="130" zoomScaleNormal="130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13" customWidth="1"/>
    <col min="2" max="2" width="10" customWidth="1"/>
    <col min="3" max="3" width="11" customWidth="1"/>
    <col min="4" max="4" width="34" customWidth="1"/>
    <col min="5" max="5" width="10" customWidth="1"/>
    <col min="6" max="6" width="34" customWidth="1"/>
    <col min="7" max="8" width="16" customWidth="1"/>
    <col min="9" max="10" width="20" customWidth="1"/>
  </cols>
  <sheetData>
    <row r="1" spans="1:10" ht="27.95" customHeight="1" x14ac:dyDescent="0.25">
      <c r="A1" s="26" t="s">
        <v>87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0" customHeight="1" x14ac:dyDescent="0.25">
      <c r="A2" s="24" t="s">
        <v>88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6.9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24.95" customHeight="1" x14ac:dyDescent="0.25">
      <c r="A4" s="8" t="s">
        <v>24</v>
      </c>
      <c r="B4" s="8" t="s">
        <v>23</v>
      </c>
      <c r="C4" s="8" t="s">
        <v>32</v>
      </c>
      <c r="D4" s="8" t="s">
        <v>26</v>
      </c>
      <c r="E4" s="8" t="s">
        <v>1</v>
      </c>
      <c r="F4" s="8" t="s">
        <v>2</v>
      </c>
      <c r="G4" s="8" t="s">
        <v>27</v>
      </c>
      <c r="H4" s="8" t="s">
        <v>28</v>
      </c>
      <c r="I4" s="8" t="s">
        <v>89</v>
      </c>
      <c r="J4" s="8" t="s">
        <v>90</v>
      </c>
    </row>
    <row r="5" spans="1:10" x14ac:dyDescent="0.25">
      <c r="A5" s="10">
        <f>Verifikationer!B5</f>
        <v>46027</v>
      </c>
      <c r="B5" s="11" t="str">
        <f>Verifikationer!A5</f>
        <v>V001</v>
      </c>
      <c r="C5" s="11" t="str">
        <f>Verifikationer!C5</f>
        <v>U001</v>
      </c>
      <c r="D5" s="11" t="str">
        <f>Verifikationer!D5</f>
        <v>Medlemsavgifter, 20 medlemmar</v>
      </c>
      <c r="E5" s="11">
        <f>Verifikationer!E5</f>
        <v>1910</v>
      </c>
      <c r="F5" s="11" t="str">
        <f>Verifikationer!F5</f>
        <v>Bankkonto</v>
      </c>
      <c r="G5" s="12">
        <f>Verifikationer!G5</f>
        <v>1200</v>
      </c>
      <c r="H5" s="12">
        <f>Verifikationer!H5</f>
        <v>0</v>
      </c>
      <c r="I5" s="2">
        <f>SUM($G$5:G5)</f>
        <v>1200</v>
      </c>
      <c r="J5" s="2">
        <f>SUM($H$5:H5)</f>
        <v>0</v>
      </c>
    </row>
    <row r="6" spans="1:10" x14ac:dyDescent="0.25">
      <c r="A6" s="10">
        <f>Verifikationer!B6</f>
        <v>46027</v>
      </c>
      <c r="B6" s="11" t="str">
        <f>Verifikationer!A6</f>
        <v>V001</v>
      </c>
      <c r="C6" s="11" t="str">
        <f>Verifikationer!C6</f>
        <v>U001</v>
      </c>
      <c r="D6" s="11" t="str">
        <f>Verifikationer!D6</f>
        <v>Medlemsavgifter, 20 medlemmar</v>
      </c>
      <c r="E6" s="11">
        <f>Verifikationer!E6</f>
        <v>3000</v>
      </c>
      <c r="F6" s="11" t="str">
        <f>Verifikationer!F6</f>
        <v>Medlemsavgifter</v>
      </c>
      <c r="G6" s="12">
        <f>Verifikationer!G6</f>
        <v>0</v>
      </c>
      <c r="H6" s="12">
        <f>Verifikationer!H6</f>
        <v>1200</v>
      </c>
      <c r="I6" s="2">
        <f>SUM($G$5:G6)</f>
        <v>1200</v>
      </c>
      <c r="J6" s="2">
        <f>SUM($H$5:H6)</f>
        <v>1200</v>
      </c>
    </row>
    <row r="7" spans="1:10" x14ac:dyDescent="0.25">
      <c r="A7" s="10">
        <f>Verifikationer!B7</f>
        <v>46030</v>
      </c>
      <c r="B7" s="11" t="str">
        <f>Verifikationer!A7</f>
        <v>V002</v>
      </c>
      <c r="C7" s="11" t="str">
        <f>Verifikationer!C7</f>
        <v>L001</v>
      </c>
      <c r="D7" s="11" t="str">
        <f>Verifikationer!D7</f>
        <v>Planhyra januari</v>
      </c>
      <c r="E7" s="11">
        <f>Verifikationer!E7</f>
        <v>4100</v>
      </c>
      <c r="F7" s="11" t="str">
        <f>Verifikationer!F7</f>
        <v>Plan- och hallhyror</v>
      </c>
      <c r="G7" s="12">
        <f>Verifikationer!G7</f>
        <v>650</v>
      </c>
      <c r="H7" s="12">
        <f>Verifikationer!H7</f>
        <v>0</v>
      </c>
      <c r="I7" s="2">
        <f>SUM($G$5:G7)</f>
        <v>1850</v>
      </c>
      <c r="J7" s="2">
        <f>SUM($H$5:H7)</f>
        <v>1200</v>
      </c>
    </row>
    <row r="8" spans="1:10" x14ac:dyDescent="0.25">
      <c r="A8" s="10">
        <f>Verifikationer!B8</f>
        <v>46030</v>
      </c>
      <c r="B8" s="11" t="str">
        <f>Verifikationer!A8</f>
        <v>V002</v>
      </c>
      <c r="C8" s="11" t="str">
        <f>Verifikationer!C8</f>
        <v>L001</v>
      </c>
      <c r="D8" s="11" t="str">
        <f>Verifikationer!D8</f>
        <v>Planhyra januari</v>
      </c>
      <c r="E8" s="11">
        <f>Verifikationer!E8</f>
        <v>1910</v>
      </c>
      <c r="F8" s="11" t="str">
        <f>Verifikationer!F8</f>
        <v>Bankkonto</v>
      </c>
      <c r="G8" s="12">
        <f>Verifikationer!G8</f>
        <v>0</v>
      </c>
      <c r="H8" s="12">
        <f>Verifikationer!H8</f>
        <v>650</v>
      </c>
      <c r="I8" s="2">
        <f>SUM($G$5:G8)</f>
        <v>1850</v>
      </c>
      <c r="J8" s="2">
        <f>SUM($H$5:H8)</f>
        <v>1850</v>
      </c>
    </row>
    <row r="9" spans="1:10" x14ac:dyDescent="0.25">
      <c r="A9" s="10">
        <f>Verifikationer!B9</f>
        <v>46034</v>
      </c>
      <c r="B9" s="11" t="str">
        <f>Verifikationer!A9</f>
        <v>V003</v>
      </c>
      <c r="C9" s="11" t="str">
        <f>Verifikationer!C9</f>
        <v>K001</v>
      </c>
      <c r="D9" s="11" t="str">
        <f>Verifikationer!D9</f>
        <v>Matchställ och träningsbollar</v>
      </c>
      <c r="E9" s="11">
        <f>Verifikationer!E9</f>
        <v>4000</v>
      </c>
      <c r="F9" s="11" t="str">
        <f>Verifikationer!F9</f>
        <v>Idrottsmaterial och matchställ</v>
      </c>
      <c r="G9" s="12">
        <f>Verifikationer!G9</f>
        <v>980</v>
      </c>
      <c r="H9" s="12">
        <f>Verifikationer!H9</f>
        <v>0</v>
      </c>
      <c r="I9" s="2">
        <f>SUM($G$5:G9)</f>
        <v>2830</v>
      </c>
      <c r="J9" s="2">
        <f>SUM($H$5:H9)</f>
        <v>1850</v>
      </c>
    </row>
    <row r="10" spans="1:10" x14ac:dyDescent="0.25">
      <c r="A10" s="10">
        <f>Verifikationer!B10</f>
        <v>46034</v>
      </c>
      <c r="B10" s="11" t="str">
        <f>Verifikationer!A10</f>
        <v>V003</v>
      </c>
      <c r="C10" s="11" t="str">
        <f>Verifikationer!C10</f>
        <v>K001</v>
      </c>
      <c r="D10" s="11" t="str">
        <f>Verifikationer!D10</f>
        <v>Matchställ och träningsbollar</v>
      </c>
      <c r="E10" s="11">
        <f>Verifikationer!E10</f>
        <v>1910</v>
      </c>
      <c r="F10" s="11" t="str">
        <f>Verifikationer!F10</f>
        <v>Bankkonto</v>
      </c>
      <c r="G10" s="12">
        <f>Verifikationer!G10</f>
        <v>0</v>
      </c>
      <c r="H10" s="12">
        <f>Verifikationer!H10</f>
        <v>980</v>
      </c>
      <c r="I10" s="2">
        <f>SUM($G$5:G10)</f>
        <v>2830</v>
      </c>
      <c r="J10" s="2">
        <f>SUM($H$5:H10)</f>
        <v>2830</v>
      </c>
    </row>
    <row r="11" spans="1:10" x14ac:dyDescent="0.25">
      <c r="A11" s="10">
        <f>Verifikationer!B11</f>
        <v>46037</v>
      </c>
      <c r="B11" s="11" t="str">
        <f>Verifikationer!A11</f>
        <v>V004</v>
      </c>
      <c r="C11" s="11" t="str">
        <f>Verifikationer!C11</f>
        <v>S001</v>
      </c>
      <c r="D11" s="11" t="str">
        <f>Verifikationer!D11</f>
        <v>Sponsoravtal vårsäsong</v>
      </c>
      <c r="E11" s="11">
        <f>Verifikationer!E11</f>
        <v>1910</v>
      </c>
      <c r="F11" s="11" t="str">
        <f>Verifikationer!F11</f>
        <v>Bankkonto</v>
      </c>
      <c r="G11" s="12">
        <f>Verifikationer!G11</f>
        <v>2500</v>
      </c>
      <c r="H11" s="12">
        <f>Verifikationer!H11</f>
        <v>0</v>
      </c>
      <c r="I11" s="2">
        <f>SUM($G$5:G11)</f>
        <v>5330</v>
      </c>
      <c r="J11" s="2">
        <f>SUM($H$5:H11)</f>
        <v>2830</v>
      </c>
    </row>
    <row r="12" spans="1:10" x14ac:dyDescent="0.25">
      <c r="A12" s="10">
        <f>Verifikationer!B12</f>
        <v>46037</v>
      </c>
      <c r="B12" s="11" t="str">
        <f>Verifikationer!A12</f>
        <v>V004</v>
      </c>
      <c r="C12" s="11" t="str">
        <f>Verifikationer!C12</f>
        <v>S001</v>
      </c>
      <c r="D12" s="11" t="str">
        <f>Verifikationer!D12</f>
        <v>Sponsoravtal vårsäsong</v>
      </c>
      <c r="E12" s="11">
        <f>Verifikationer!E12</f>
        <v>3020</v>
      </c>
      <c r="F12" s="11" t="str">
        <f>Verifikationer!F12</f>
        <v>Sponsorintäkter</v>
      </c>
      <c r="G12" s="12">
        <f>Verifikationer!G12</f>
        <v>0</v>
      </c>
      <c r="H12" s="12">
        <f>Verifikationer!H12</f>
        <v>2500</v>
      </c>
      <c r="I12" s="2">
        <f>SUM($G$5:G12)</f>
        <v>5330</v>
      </c>
      <c r="J12" s="2">
        <f>SUM($H$5:H12)</f>
        <v>5330</v>
      </c>
    </row>
    <row r="13" spans="1:10" x14ac:dyDescent="0.25">
      <c r="A13" s="10">
        <f>Verifikationer!B13</f>
        <v>46042</v>
      </c>
      <c r="B13" s="11" t="str">
        <f>Verifikationer!A13</f>
        <v>V005</v>
      </c>
      <c r="C13" s="11" t="str">
        <f>Verifikationer!C13</f>
        <v>U002</v>
      </c>
      <c r="D13" s="11" t="str">
        <f>Verifikationer!D13</f>
        <v>Träningsavgifter juniorlag</v>
      </c>
      <c r="E13" s="11">
        <f>Verifikationer!E13</f>
        <v>1910</v>
      </c>
      <c r="F13" s="11" t="str">
        <f>Verifikationer!F13</f>
        <v>Bankkonto</v>
      </c>
      <c r="G13" s="12">
        <f>Verifikationer!G13</f>
        <v>1800</v>
      </c>
      <c r="H13" s="12">
        <f>Verifikationer!H13</f>
        <v>0</v>
      </c>
      <c r="I13" s="2">
        <f>SUM($G$5:G13)</f>
        <v>7130</v>
      </c>
      <c r="J13" s="2">
        <f>SUM($H$5:H13)</f>
        <v>5330</v>
      </c>
    </row>
    <row r="14" spans="1:10" x14ac:dyDescent="0.25">
      <c r="A14" s="10">
        <f>Verifikationer!B14</f>
        <v>46042</v>
      </c>
      <c r="B14" s="11" t="str">
        <f>Verifikationer!A14</f>
        <v>V005</v>
      </c>
      <c r="C14" s="11" t="str">
        <f>Verifikationer!C14</f>
        <v>U002</v>
      </c>
      <c r="D14" s="11" t="str">
        <f>Verifikationer!D14</f>
        <v>Träningsavgifter juniorlag</v>
      </c>
      <c r="E14" s="11">
        <f>Verifikationer!E14</f>
        <v>3010</v>
      </c>
      <c r="F14" s="11" t="str">
        <f>Verifikationer!F14</f>
        <v>Träningsavgifter</v>
      </c>
      <c r="G14" s="12">
        <f>Verifikationer!G14</f>
        <v>0</v>
      </c>
      <c r="H14" s="12">
        <f>Verifikationer!H14</f>
        <v>1800</v>
      </c>
      <c r="I14" s="2">
        <f>SUM($G$5:G14)</f>
        <v>7130</v>
      </c>
      <c r="J14" s="2">
        <f>SUM($H$5:H14)</f>
        <v>7130</v>
      </c>
    </row>
    <row r="15" spans="1:10" x14ac:dyDescent="0.25">
      <c r="A15" s="10">
        <f>Verifikationer!B15</f>
        <v>46046</v>
      </c>
      <c r="B15" s="11" t="str">
        <f>Verifikationer!A15</f>
        <v>V006</v>
      </c>
      <c r="C15" s="11" t="str">
        <f>Verifikationer!C15</f>
        <v>D001</v>
      </c>
      <c r="D15" s="11" t="str">
        <f>Verifikationer!D15</f>
        <v>Domararvoden träningsmatcher</v>
      </c>
      <c r="E15" s="11">
        <f>Verifikationer!E15</f>
        <v>4200</v>
      </c>
      <c r="F15" s="11" t="str">
        <f>Verifikationer!F15</f>
        <v>Domararvoden</v>
      </c>
      <c r="G15" s="12">
        <f>Verifikationer!G15</f>
        <v>360</v>
      </c>
      <c r="H15" s="12">
        <f>Verifikationer!H15</f>
        <v>0</v>
      </c>
      <c r="I15" s="2">
        <f>SUM($G$5:G15)</f>
        <v>7490</v>
      </c>
      <c r="J15" s="2">
        <f>SUM($H$5:H15)</f>
        <v>7130</v>
      </c>
    </row>
    <row r="16" spans="1:10" x14ac:dyDescent="0.25">
      <c r="A16" s="10">
        <f>Verifikationer!B16</f>
        <v>46046</v>
      </c>
      <c r="B16" s="11" t="str">
        <f>Verifikationer!A16</f>
        <v>V006</v>
      </c>
      <c r="C16" s="11" t="str">
        <f>Verifikationer!C16</f>
        <v>D001</v>
      </c>
      <c r="D16" s="11" t="str">
        <f>Verifikationer!D16</f>
        <v>Domararvoden träningsmatcher</v>
      </c>
      <c r="E16" s="11">
        <f>Verifikationer!E16</f>
        <v>1910</v>
      </c>
      <c r="F16" s="11" t="str">
        <f>Verifikationer!F16</f>
        <v>Bankkonto</v>
      </c>
      <c r="G16" s="12">
        <f>Verifikationer!G16</f>
        <v>0</v>
      </c>
      <c r="H16" s="12">
        <f>Verifikationer!H16</f>
        <v>360</v>
      </c>
      <c r="I16" s="2">
        <f>SUM($G$5:G16)</f>
        <v>7490</v>
      </c>
      <c r="J16" s="2">
        <f>SUM($H$5:H16)</f>
        <v>7490</v>
      </c>
    </row>
    <row r="17" spans="1:10" x14ac:dyDescent="0.25">
      <c r="A17" s="10">
        <f>Verifikationer!B17</f>
        <v>46055</v>
      </c>
      <c r="B17" s="11" t="str">
        <f>Verifikationer!A17</f>
        <v>V007</v>
      </c>
      <c r="C17" s="11" t="str">
        <f>Verifikationer!C17</f>
        <v>R001</v>
      </c>
      <c r="D17" s="11" t="str">
        <f>Verifikationer!D17</f>
        <v>Buss till bortamatch</v>
      </c>
      <c r="E17" s="11">
        <f>Verifikationer!E17</f>
        <v>4300</v>
      </c>
      <c r="F17" s="11" t="str">
        <f>Verifikationer!F17</f>
        <v>Resor och transporter</v>
      </c>
      <c r="G17" s="12">
        <f>Verifikationer!G17</f>
        <v>720</v>
      </c>
      <c r="H17" s="12">
        <f>Verifikationer!H17</f>
        <v>0</v>
      </c>
      <c r="I17" s="2">
        <f>SUM($G$5:G17)</f>
        <v>8210</v>
      </c>
      <c r="J17" s="2">
        <f>SUM($H$5:H17)</f>
        <v>7490</v>
      </c>
    </row>
    <row r="18" spans="1:10" x14ac:dyDescent="0.25">
      <c r="A18" s="10">
        <f>Verifikationer!B18</f>
        <v>46055</v>
      </c>
      <c r="B18" s="11" t="str">
        <f>Verifikationer!A18</f>
        <v>V007</v>
      </c>
      <c r="C18" s="11" t="str">
        <f>Verifikationer!C18</f>
        <v>R001</v>
      </c>
      <c r="D18" s="11" t="str">
        <f>Verifikationer!D18</f>
        <v>Buss till bortamatch</v>
      </c>
      <c r="E18" s="11">
        <f>Verifikationer!E18</f>
        <v>1910</v>
      </c>
      <c r="F18" s="11" t="str">
        <f>Verifikationer!F18</f>
        <v>Bankkonto</v>
      </c>
      <c r="G18" s="12">
        <f>Verifikationer!G18</f>
        <v>0</v>
      </c>
      <c r="H18" s="12">
        <f>Verifikationer!H18</f>
        <v>720</v>
      </c>
      <c r="I18" s="2">
        <f>SUM($G$5:G18)</f>
        <v>8210</v>
      </c>
      <c r="J18" s="2">
        <f>SUM($H$5:H18)</f>
        <v>8210</v>
      </c>
    </row>
    <row r="19" spans="1:10" x14ac:dyDescent="0.25">
      <c r="A19" s="10">
        <f>Verifikationer!B19</f>
        <v>46063</v>
      </c>
      <c r="B19" s="11" t="str">
        <f>Verifikationer!A19</f>
        <v>V008</v>
      </c>
      <c r="C19" s="11" t="str">
        <f>Verifikationer!C19</f>
        <v>B001</v>
      </c>
      <c r="D19" s="11" t="str">
        <f>Verifikationer!D19</f>
        <v>Kommunalt verksamhetsbidrag</v>
      </c>
      <c r="E19" s="11">
        <f>Verifikationer!E19</f>
        <v>1910</v>
      </c>
      <c r="F19" s="11" t="str">
        <f>Verifikationer!F19</f>
        <v>Bankkonto</v>
      </c>
      <c r="G19" s="12">
        <f>Verifikationer!G19</f>
        <v>3000</v>
      </c>
      <c r="H19" s="12">
        <f>Verifikationer!H19</f>
        <v>0</v>
      </c>
      <c r="I19" s="2">
        <f>SUM($G$5:G19)</f>
        <v>11210</v>
      </c>
      <c r="J19" s="2">
        <f>SUM($H$5:H19)</f>
        <v>8210</v>
      </c>
    </row>
    <row r="20" spans="1:10" x14ac:dyDescent="0.25">
      <c r="A20" s="10">
        <f>Verifikationer!B20</f>
        <v>46063</v>
      </c>
      <c r="B20" s="11" t="str">
        <f>Verifikationer!A20</f>
        <v>V008</v>
      </c>
      <c r="C20" s="11" t="str">
        <f>Verifikationer!C20</f>
        <v>B001</v>
      </c>
      <c r="D20" s="11" t="str">
        <f>Verifikationer!D20</f>
        <v>Kommunalt verksamhetsbidrag</v>
      </c>
      <c r="E20" s="11">
        <f>Verifikationer!E20</f>
        <v>3030</v>
      </c>
      <c r="F20" s="11" t="str">
        <f>Verifikationer!F20</f>
        <v>Bidrag</v>
      </c>
      <c r="G20" s="12">
        <f>Verifikationer!G20</f>
        <v>0</v>
      </c>
      <c r="H20" s="12">
        <f>Verifikationer!H20</f>
        <v>3000</v>
      </c>
      <c r="I20" s="2">
        <f>SUM($G$5:G20)</f>
        <v>11210</v>
      </c>
      <c r="J20" s="2">
        <f>SUM($H$5:H20)</f>
        <v>11210</v>
      </c>
    </row>
    <row r="21" spans="1:10" x14ac:dyDescent="0.25">
      <c r="A21" s="10">
        <f>Verifikationer!B21</f>
        <v>46067</v>
      </c>
      <c r="B21" s="11" t="str">
        <f>Verifikationer!A21</f>
        <v>V009</v>
      </c>
      <c r="C21" s="11" t="str">
        <f>Verifikationer!C21</f>
        <v>T001</v>
      </c>
      <c r="D21" s="11" t="str">
        <f>Verifikationer!D21</f>
        <v>Deltagaravgift vinterturnering</v>
      </c>
      <c r="E21" s="11">
        <f>Verifikationer!E21</f>
        <v>4400</v>
      </c>
      <c r="F21" s="11" t="str">
        <f>Verifikationer!F21</f>
        <v>Turneringsavgifter</v>
      </c>
      <c r="G21" s="12">
        <f>Verifikationer!G21</f>
        <v>450</v>
      </c>
      <c r="H21" s="12">
        <f>Verifikationer!H21</f>
        <v>0</v>
      </c>
      <c r="I21" s="2">
        <f>SUM($G$5:G21)</f>
        <v>11660</v>
      </c>
      <c r="J21" s="2">
        <f>SUM($H$5:H21)</f>
        <v>11210</v>
      </c>
    </row>
    <row r="22" spans="1:10" x14ac:dyDescent="0.25">
      <c r="A22" s="10">
        <f>Verifikationer!B22</f>
        <v>46067</v>
      </c>
      <c r="B22" s="11" t="str">
        <f>Verifikationer!A22</f>
        <v>V009</v>
      </c>
      <c r="C22" s="11" t="str">
        <f>Verifikationer!C22</f>
        <v>T001</v>
      </c>
      <c r="D22" s="11" t="str">
        <f>Verifikationer!D22</f>
        <v>Deltagaravgift vinterturnering</v>
      </c>
      <c r="E22" s="11">
        <f>Verifikationer!E22</f>
        <v>1910</v>
      </c>
      <c r="F22" s="11" t="str">
        <f>Verifikationer!F22</f>
        <v>Bankkonto</v>
      </c>
      <c r="G22" s="12">
        <f>Verifikationer!G22</f>
        <v>0</v>
      </c>
      <c r="H22" s="12">
        <f>Verifikationer!H22</f>
        <v>450</v>
      </c>
      <c r="I22" s="2">
        <f>SUM($G$5:G22)</f>
        <v>11660</v>
      </c>
      <c r="J22" s="2">
        <f>SUM($H$5:H22)</f>
        <v>11660</v>
      </c>
    </row>
    <row r="23" spans="1:10" x14ac:dyDescent="0.25">
      <c r="A23" s="10">
        <f>Verifikationer!B23</f>
        <v>46071</v>
      </c>
      <c r="B23" s="11" t="str">
        <f>Verifikationer!A23</f>
        <v>V010</v>
      </c>
      <c r="C23" s="11" t="str">
        <f>Verifikationer!C23</f>
        <v>F001</v>
      </c>
      <c r="D23" s="11" t="str">
        <f>Verifikationer!D23</f>
        <v>Kioskförsäljning hemmamatch</v>
      </c>
      <c r="E23" s="11">
        <f>Verifikationer!E23</f>
        <v>1910</v>
      </c>
      <c r="F23" s="11" t="str">
        <f>Verifikationer!F23</f>
        <v>Bankkonto</v>
      </c>
      <c r="G23" s="12">
        <f>Verifikationer!G23</f>
        <v>875</v>
      </c>
      <c r="H23" s="12">
        <f>Verifikationer!H23</f>
        <v>0</v>
      </c>
      <c r="I23" s="2">
        <f>SUM($G$5:G23)</f>
        <v>12535</v>
      </c>
      <c r="J23" s="2">
        <f>SUM($H$5:H23)</f>
        <v>11660</v>
      </c>
    </row>
    <row r="24" spans="1:10" x14ac:dyDescent="0.25">
      <c r="A24" s="10">
        <f>Verifikationer!B24</f>
        <v>46071</v>
      </c>
      <c r="B24" s="11" t="str">
        <f>Verifikationer!A24</f>
        <v>V010</v>
      </c>
      <c r="C24" s="11" t="str">
        <f>Verifikationer!C24</f>
        <v>F001</v>
      </c>
      <c r="D24" s="11" t="str">
        <f>Verifikationer!D24</f>
        <v>Kioskförsäljning hemmamatch</v>
      </c>
      <c r="E24" s="11">
        <f>Verifikationer!E24</f>
        <v>3040</v>
      </c>
      <c r="F24" s="11" t="str">
        <f>Verifikationer!F24</f>
        <v>Försäljnings- och evenemangsintäkter</v>
      </c>
      <c r="G24" s="12">
        <f>Verifikationer!G24</f>
        <v>0</v>
      </c>
      <c r="H24" s="12">
        <f>Verifikationer!H24</f>
        <v>875</v>
      </c>
      <c r="I24" s="2">
        <f>SUM($G$5:G24)</f>
        <v>12535</v>
      </c>
      <c r="J24" s="2">
        <f>SUM($H$5:H24)</f>
        <v>12535</v>
      </c>
    </row>
    <row r="25" spans="1:10" x14ac:dyDescent="0.25">
      <c r="A25" s="10">
        <f>Verifikationer!B25</f>
        <v>46081</v>
      </c>
      <c r="B25" s="11" t="str">
        <f>Verifikationer!A25</f>
        <v>V011</v>
      </c>
      <c r="C25" s="11" t="str">
        <f>Verifikationer!C25</f>
        <v>BK01</v>
      </c>
      <c r="D25" s="11" t="str">
        <f>Verifikationer!D25</f>
        <v>Bankens serviceavgift februari</v>
      </c>
      <c r="E25" s="11">
        <f>Verifikationer!E25</f>
        <v>6570</v>
      </c>
      <c r="F25" s="11" t="str">
        <f>Verifikationer!F25</f>
        <v>Bankkostnader</v>
      </c>
      <c r="G25" s="12">
        <f>Verifikationer!G25</f>
        <v>12.5</v>
      </c>
      <c r="H25" s="12">
        <f>Verifikationer!H25</f>
        <v>0</v>
      </c>
      <c r="I25" s="2">
        <f>SUM($G$5:G25)</f>
        <v>12547.5</v>
      </c>
      <c r="J25" s="2">
        <f>SUM($H$5:H25)</f>
        <v>12535</v>
      </c>
    </row>
    <row r="26" spans="1:10" x14ac:dyDescent="0.25">
      <c r="A26" s="10">
        <f>Verifikationer!B26</f>
        <v>46081</v>
      </c>
      <c r="B26" s="11" t="str">
        <f>Verifikationer!A26</f>
        <v>V011</v>
      </c>
      <c r="C26" s="11" t="str">
        <f>Verifikationer!C26</f>
        <v>BK01</v>
      </c>
      <c r="D26" s="11" t="str">
        <f>Verifikationer!D26</f>
        <v>Bankens serviceavgift februari</v>
      </c>
      <c r="E26" s="11">
        <f>Verifikationer!E26</f>
        <v>1910</v>
      </c>
      <c r="F26" s="11" t="str">
        <f>Verifikationer!F26</f>
        <v>Bankkonto</v>
      </c>
      <c r="G26" s="12">
        <f>Verifikationer!G26</f>
        <v>0</v>
      </c>
      <c r="H26" s="12">
        <f>Verifikationer!H26</f>
        <v>12.5</v>
      </c>
      <c r="I26" s="2">
        <f>SUM($G$5:G26)</f>
        <v>12547.5</v>
      </c>
      <c r="J26" s="2">
        <f>SUM($H$5:H26)</f>
        <v>12547.5</v>
      </c>
    </row>
    <row r="27" spans="1:10" x14ac:dyDescent="0.25">
      <c r="A27" s="10">
        <f>Verifikationer!B27</f>
        <v>46084</v>
      </c>
      <c r="B27" s="11" t="str">
        <f>Verifikationer!A27</f>
        <v>V012</v>
      </c>
      <c r="C27" s="11" t="str">
        <f>Verifikationer!C27</f>
        <v>L002</v>
      </c>
      <c r="D27" s="11" t="str">
        <f>Verifikationer!D27</f>
        <v>Planhyra februari</v>
      </c>
      <c r="E27" s="11">
        <f>Verifikationer!E27</f>
        <v>4100</v>
      </c>
      <c r="F27" s="11" t="str">
        <f>Verifikationer!F27</f>
        <v>Plan- och hallhyror</v>
      </c>
      <c r="G27" s="12">
        <f>Verifikationer!G27</f>
        <v>650</v>
      </c>
      <c r="H27" s="12">
        <f>Verifikationer!H27</f>
        <v>0</v>
      </c>
      <c r="I27" s="2">
        <f>SUM($G$5:G27)</f>
        <v>13197.5</v>
      </c>
      <c r="J27" s="2">
        <f>SUM($H$5:H27)</f>
        <v>12547.5</v>
      </c>
    </row>
    <row r="28" spans="1:10" x14ac:dyDescent="0.25">
      <c r="A28" s="10">
        <f>Verifikationer!B28</f>
        <v>46084</v>
      </c>
      <c r="B28" s="11" t="str">
        <f>Verifikationer!A28</f>
        <v>V012</v>
      </c>
      <c r="C28" s="11" t="str">
        <f>Verifikationer!C28</f>
        <v>L002</v>
      </c>
      <c r="D28" s="11" t="str">
        <f>Verifikationer!D28</f>
        <v>Planhyra februari</v>
      </c>
      <c r="E28" s="11">
        <f>Verifikationer!E28</f>
        <v>1910</v>
      </c>
      <c r="F28" s="11" t="str">
        <f>Verifikationer!F28</f>
        <v>Bankkonto</v>
      </c>
      <c r="G28" s="12">
        <f>Verifikationer!G28</f>
        <v>0</v>
      </c>
      <c r="H28" s="12">
        <f>Verifikationer!H28</f>
        <v>650</v>
      </c>
      <c r="I28" s="2">
        <f>SUM($G$5:G28)</f>
        <v>13197.5</v>
      </c>
      <c r="J28" s="2">
        <f>SUM($H$5:H28)</f>
        <v>13197.5</v>
      </c>
    </row>
  </sheetData>
  <mergeCells count="2">
    <mergeCell ref="A1:J1"/>
    <mergeCell ref="A2:J2"/>
  </mergeCells>
  <pageMargins left="0.25" right="0.25" top="1" bottom="1" header="0.5" footer="0.5"/>
  <pageSetup fitToHeight="0"/>
  <headerFooter>
    <oddFooter>&amp;CSolvikens Fotboll rf – fiktivt utbildningsexempel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2E38"/>
    <pageSetUpPr fitToPage="1"/>
  </sheetPr>
  <dimension ref="A1:I28"/>
  <sheetViews>
    <sheetView showGridLines="0" zoomScale="140" zoomScaleNormal="140" workbookViewId="0">
      <pane ySplit="4" topLeftCell="A5" activePane="bottomLeft" state="frozen"/>
      <selection pane="bottomLeft" activeCell="A17" sqref="A17:B17"/>
    </sheetView>
  </sheetViews>
  <sheetFormatPr defaultRowHeight="15" x14ac:dyDescent="0.25"/>
  <cols>
    <col min="1" max="1" width="10" customWidth="1"/>
    <col min="2" max="2" width="36" customWidth="1"/>
    <col min="3" max="3" width="13" customWidth="1"/>
    <col min="4" max="4" width="10" customWidth="1"/>
    <col min="5" max="5" width="11" customWidth="1"/>
    <col min="6" max="6" width="34" customWidth="1"/>
    <col min="7" max="9" width="16" customWidth="1"/>
  </cols>
  <sheetData>
    <row r="1" spans="1:9" ht="27.95" customHeight="1" x14ac:dyDescent="0.25">
      <c r="A1" s="26" t="s">
        <v>91</v>
      </c>
      <c r="B1" s="27"/>
      <c r="C1" s="27"/>
      <c r="D1" s="27"/>
      <c r="E1" s="27"/>
      <c r="F1" s="27"/>
      <c r="G1" s="27"/>
      <c r="H1" s="27"/>
      <c r="I1" s="27"/>
    </row>
    <row r="2" spans="1:9" ht="30" customHeight="1" x14ac:dyDescent="0.25">
      <c r="A2" s="24" t="s">
        <v>92</v>
      </c>
      <c r="B2" s="25"/>
      <c r="C2" s="25"/>
      <c r="D2" s="25"/>
      <c r="E2" s="25"/>
      <c r="F2" s="25"/>
      <c r="G2" s="25"/>
      <c r="H2" s="25"/>
      <c r="I2" s="25"/>
    </row>
    <row r="3" spans="1:9" ht="6.9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24.95" customHeight="1" x14ac:dyDescent="0.25">
      <c r="A4" s="8" t="s">
        <v>1</v>
      </c>
      <c r="B4" s="8" t="s">
        <v>2</v>
      </c>
      <c r="C4" s="8" t="s">
        <v>24</v>
      </c>
      <c r="D4" s="8" t="s">
        <v>23</v>
      </c>
      <c r="E4" s="8" t="s">
        <v>32</v>
      </c>
      <c r="F4" s="8" t="s">
        <v>26</v>
      </c>
      <c r="G4" s="8" t="s">
        <v>27</v>
      </c>
      <c r="H4" s="8" t="s">
        <v>28</v>
      </c>
      <c r="I4" s="8" t="s">
        <v>93</v>
      </c>
    </row>
    <row r="5" spans="1:9" x14ac:dyDescent="0.25">
      <c r="A5" s="4">
        <v>1910</v>
      </c>
      <c r="B5" s="4" t="s">
        <v>6</v>
      </c>
      <c r="C5" s="5">
        <v>46027</v>
      </c>
      <c r="D5" s="4" t="s">
        <v>33</v>
      </c>
      <c r="E5" s="4" t="s">
        <v>34</v>
      </c>
      <c r="F5" s="4" t="s">
        <v>35</v>
      </c>
      <c r="G5" s="6">
        <v>1200</v>
      </c>
      <c r="H5" s="6">
        <v>0</v>
      </c>
      <c r="I5" s="6">
        <f>G5-H5</f>
        <v>1200</v>
      </c>
    </row>
    <row r="6" spans="1:9" x14ac:dyDescent="0.25">
      <c r="A6">
        <v>1910</v>
      </c>
      <c r="B6" t="s">
        <v>6</v>
      </c>
      <c r="C6" s="1">
        <v>46030</v>
      </c>
      <c r="D6" t="s">
        <v>40</v>
      </c>
      <c r="E6" t="s">
        <v>41</v>
      </c>
      <c r="F6" t="s">
        <v>42</v>
      </c>
      <c r="G6" s="2">
        <v>0</v>
      </c>
      <c r="H6" s="2">
        <v>650</v>
      </c>
      <c r="I6" s="2">
        <f t="shared" ref="I6:I16" si="0">I5+G6-H6</f>
        <v>550</v>
      </c>
    </row>
    <row r="7" spans="1:9" x14ac:dyDescent="0.25">
      <c r="A7">
        <v>1910</v>
      </c>
      <c r="B7" t="s">
        <v>6</v>
      </c>
      <c r="C7" s="1">
        <v>46034</v>
      </c>
      <c r="D7" t="s">
        <v>44</v>
      </c>
      <c r="E7" t="s">
        <v>45</v>
      </c>
      <c r="F7" t="s">
        <v>46</v>
      </c>
      <c r="G7" s="2">
        <v>0</v>
      </c>
      <c r="H7" s="2">
        <v>980</v>
      </c>
      <c r="I7" s="2">
        <f t="shared" si="0"/>
        <v>-430</v>
      </c>
    </row>
    <row r="8" spans="1:9" x14ac:dyDescent="0.25">
      <c r="A8">
        <v>1910</v>
      </c>
      <c r="B8" t="s">
        <v>6</v>
      </c>
      <c r="C8" s="1">
        <v>46037</v>
      </c>
      <c r="D8" t="s">
        <v>48</v>
      </c>
      <c r="E8" t="s">
        <v>49</v>
      </c>
      <c r="F8" t="s">
        <v>50</v>
      </c>
      <c r="G8" s="2">
        <v>2500</v>
      </c>
      <c r="H8" s="2">
        <v>0</v>
      </c>
      <c r="I8" s="2">
        <f t="shared" si="0"/>
        <v>2070</v>
      </c>
    </row>
    <row r="9" spans="1:9" x14ac:dyDescent="0.25">
      <c r="A9">
        <v>1910</v>
      </c>
      <c r="B9" t="s">
        <v>6</v>
      </c>
      <c r="C9" s="1">
        <v>46042</v>
      </c>
      <c r="D9" t="s">
        <v>52</v>
      </c>
      <c r="E9" t="s">
        <v>53</v>
      </c>
      <c r="F9" t="s">
        <v>54</v>
      </c>
      <c r="G9" s="2">
        <v>1800</v>
      </c>
      <c r="H9" s="2">
        <v>0</v>
      </c>
      <c r="I9" s="2">
        <f t="shared" si="0"/>
        <v>3870</v>
      </c>
    </row>
    <row r="10" spans="1:9" x14ac:dyDescent="0.25">
      <c r="A10">
        <v>1910</v>
      </c>
      <c r="B10" t="s">
        <v>6</v>
      </c>
      <c r="C10" s="1">
        <v>46046</v>
      </c>
      <c r="D10" t="s">
        <v>56</v>
      </c>
      <c r="E10" t="s">
        <v>57</v>
      </c>
      <c r="F10" t="s">
        <v>58</v>
      </c>
      <c r="G10" s="2">
        <v>0</v>
      </c>
      <c r="H10" s="2">
        <v>360</v>
      </c>
      <c r="I10" s="2">
        <f t="shared" si="0"/>
        <v>3510</v>
      </c>
    </row>
    <row r="11" spans="1:9" x14ac:dyDescent="0.25">
      <c r="A11">
        <v>1910</v>
      </c>
      <c r="B11" t="s">
        <v>6</v>
      </c>
      <c r="C11" s="1">
        <v>46055</v>
      </c>
      <c r="D11" t="s">
        <v>61</v>
      </c>
      <c r="E11" t="s">
        <v>62</v>
      </c>
      <c r="F11" t="s">
        <v>63</v>
      </c>
      <c r="G11" s="2">
        <v>0</v>
      </c>
      <c r="H11" s="2">
        <v>720</v>
      </c>
      <c r="I11" s="2">
        <f t="shared" si="0"/>
        <v>2790</v>
      </c>
    </row>
    <row r="12" spans="1:9" x14ac:dyDescent="0.25">
      <c r="A12">
        <v>1910</v>
      </c>
      <c r="B12" t="s">
        <v>6</v>
      </c>
      <c r="C12" s="1">
        <v>46063</v>
      </c>
      <c r="D12" t="s">
        <v>64</v>
      </c>
      <c r="E12" t="s">
        <v>65</v>
      </c>
      <c r="F12" t="s">
        <v>66</v>
      </c>
      <c r="G12" s="2">
        <v>3000</v>
      </c>
      <c r="H12" s="2">
        <v>0</v>
      </c>
      <c r="I12" s="2">
        <f t="shared" si="0"/>
        <v>5790</v>
      </c>
    </row>
    <row r="13" spans="1:9" x14ac:dyDescent="0.25">
      <c r="A13">
        <v>1910</v>
      </c>
      <c r="B13" t="s">
        <v>6</v>
      </c>
      <c r="C13" s="1">
        <v>46067</v>
      </c>
      <c r="D13" t="s">
        <v>69</v>
      </c>
      <c r="E13" t="s">
        <v>70</v>
      </c>
      <c r="F13" t="s">
        <v>71</v>
      </c>
      <c r="G13" s="2">
        <v>0</v>
      </c>
      <c r="H13" s="2">
        <v>450</v>
      </c>
      <c r="I13" s="2">
        <f t="shared" si="0"/>
        <v>5340</v>
      </c>
    </row>
    <row r="14" spans="1:9" x14ac:dyDescent="0.25">
      <c r="A14">
        <v>1910</v>
      </c>
      <c r="B14" t="s">
        <v>6</v>
      </c>
      <c r="C14" s="1">
        <v>46071</v>
      </c>
      <c r="D14" t="s">
        <v>73</v>
      </c>
      <c r="E14" t="s">
        <v>74</v>
      </c>
      <c r="F14" t="s">
        <v>75</v>
      </c>
      <c r="G14" s="2">
        <v>875</v>
      </c>
      <c r="H14" s="2">
        <v>0</v>
      </c>
      <c r="I14" s="2">
        <f t="shared" si="0"/>
        <v>6215</v>
      </c>
    </row>
    <row r="15" spans="1:9" x14ac:dyDescent="0.25">
      <c r="A15">
        <v>1910</v>
      </c>
      <c r="B15" t="s">
        <v>6</v>
      </c>
      <c r="C15" s="1">
        <v>46081</v>
      </c>
      <c r="D15" t="s">
        <v>78</v>
      </c>
      <c r="E15" t="s">
        <v>79</v>
      </c>
      <c r="F15" t="s">
        <v>80</v>
      </c>
      <c r="G15" s="2">
        <v>0</v>
      </c>
      <c r="H15" s="2">
        <v>12.5</v>
      </c>
      <c r="I15" s="2">
        <f t="shared" si="0"/>
        <v>6202.5</v>
      </c>
    </row>
    <row r="16" spans="1:9" x14ac:dyDescent="0.25">
      <c r="A16">
        <v>1910</v>
      </c>
      <c r="B16" t="s">
        <v>6</v>
      </c>
      <c r="C16" s="1">
        <v>46084</v>
      </c>
      <c r="D16" t="s">
        <v>82</v>
      </c>
      <c r="E16" t="s">
        <v>83</v>
      </c>
      <c r="F16" t="s">
        <v>84</v>
      </c>
      <c r="G16" s="2">
        <v>0</v>
      </c>
      <c r="H16" s="2">
        <v>650</v>
      </c>
      <c r="I16" s="2">
        <f t="shared" si="0"/>
        <v>5552.5</v>
      </c>
    </row>
    <row r="17" spans="1:9" x14ac:dyDescent="0.25">
      <c r="A17" s="4">
        <v>3000</v>
      </c>
      <c r="B17" s="4" t="s">
        <v>7</v>
      </c>
      <c r="C17" s="5">
        <v>46027</v>
      </c>
      <c r="D17" s="4" t="s">
        <v>33</v>
      </c>
      <c r="E17" s="4" t="s">
        <v>34</v>
      </c>
      <c r="F17" s="4" t="s">
        <v>35</v>
      </c>
      <c r="G17" s="6">
        <v>0</v>
      </c>
      <c r="H17" s="6">
        <v>1200</v>
      </c>
      <c r="I17" s="6">
        <f t="shared" ref="I17:I23" si="1">G17-H17</f>
        <v>-1200</v>
      </c>
    </row>
    <row r="18" spans="1:9" x14ac:dyDescent="0.25">
      <c r="A18" s="4">
        <v>3010</v>
      </c>
      <c r="B18" s="4" t="s">
        <v>9</v>
      </c>
      <c r="C18" s="5">
        <v>46042</v>
      </c>
      <c r="D18" s="4" t="s">
        <v>52</v>
      </c>
      <c r="E18" s="4" t="s">
        <v>53</v>
      </c>
      <c r="F18" s="4" t="s">
        <v>54</v>
      </c>
      <c r="G18" s="6">
        <v>0</v>
      </c>
      <c r="H18" s="6">
        <v>1800</v>
      </c>
      <c r="I18" s="6">
        <f t="shared" si="1"/>
        <v>-1800</v>
      </c>
    </row>
    <row r="19" spans="1:9" x14ac:dyDescent="0.25">
      <c r="A19" s="4">
        <v>3020</v>
      </c>
      <c r="B19" s="4" t="s">
        <v>10</v>
      </c>
      <c r="C19" s="5">
        <v>46037</v>
      </c>
      <c r="D19" s="4" t="s">
        <v>48</v>
      </c>
      <c r="E19" s="4" t="s">
        <v>49</v>
      </c>
      <c r="F19" s="4" t="s">
        <v>50</v>
      </c>
      <c r="G19" s="6">
        <v>0</v>
      </c>
      <c r="H19" s="6">
        <v>2500</v>
      </c>
      <c r="I19" s="6">
        <f t="shared" si="1"/>
        <v>-2500</v>
      </c>
    </row>
    <row r="20" spans="1:9" x14ac:dyDescent="0.25">
      <c r="A20" s="4">
        <v>3030</v>
      </c>
      <c r="B20" s="4" t="s">
        <v>11</v>
      </c>
      <c r="C20" s="5">
        <v>46063</v>
      </c>
      <c r="D20" s="4" t="s">
        <v>64</v>
      </c>
      <c r="E20" s="4" t="s">
        <v>65</v>
      </c>
      <c r="F20" s="4" t="s">
        <v>66</v>
      </c>
      <c r="G20" s="6">
        <v>0</v>
      </c>
      <c r="H20" s="6">
        <v>3000</v>
      </c>
      <c r="I20" s="6">
        <f t="shared" si="1"/>
        <v>-3000</v>
      </c>
    </row>
    <row r="21" spans="1:9" x14ac:dyDescent="0.25">
      <c r="A21" s="4">
        <v>3040</v>
      </c>
      <c r="B21" s="4" t="s">
        <v>12</v>
      </c>
      <c r="C21" s="5">
        <v>46071</v>
      </c>
      <c r="D21" s="4" t="s">
        <v>73</v>
      </c>
      <c r="E21" s="4" t="s">
        <v>74</v>
      </c>
      <c r="F21" s="4" t="s">
        <v>75</v>
      </c>
      <c r="G21" s="6">
        <v>0</v>
      </c>
      <c r="H21" s="6">
        <v>875</v>
      </c>
      <c r="I21" s="6">
        <f t="shared" si="1"/>
        <v>-875</v>
      </c>
    </row>
    <row r="22" spans="1:9" x14ac:dyDescent="0.25">
      <c r="A22" s="4">
        <v>4000</v>
      </c>
      <c r="B22" s="4" t="s">
        <v>13</v>
      </c>
      <c r="C22" s="5">
        <v>46034</v>
      </c>
      <c r="D22" s="4" t="s">
        <v>44</v>
      </c>
      <c r="E22" s="4" t="s">
        <v>45</v>
      </c>
      <c r="F22" s="4" t="s">
        <v>46</v>
      </c>
      <c r="G22" s="6">
        <v>980</v>
      </c>
      <c r="H22" s="6">
        <v>0</v>
      </c>
      <c r="I22" s="6">
        <f t="shared" si="1"/>
        <v>980</v>
      </c>
    </row>
    <row r="23" spans="1:9" x14ac:dyDescent="0.25">
      <c r="A23" s="4">
        <v>4100</v>
      </c>
      <c r="B23" s="4" t="s">
        <v>15</v>
      </c>
      <c r="C23" s="5">
        <v>46030</v>
      </c>
      <c r="D23" s="4" t="s">
        <v>40</v>
      </c>
      <c r="E23" s="4" t="s">
        <v>41</v>
      </c>
      <c r="F23" s="4" t="s">
        <v>42</v>
      </c>
      <c r="G23" s="6">
        <v>650</v>
      </c>
      <c r="H23" s="6">
        <v>0</v>
      </c>
      <c r="I23" s="6">
        <f t="shared" si="1"/>
        <v>650</v>
      </c>
    </row>
    <row r="24" spans="1:9" x14ac:dyDescent="0.25">
      <c r="A24">
        <v>4100</v>
      </c>
      <c r="B24" t="s">
        <v>15</v>
      </c>
      <c r="C24" s="1">
        <v>46084</v>
      </c>
      <c r="D24" t="s">
        <v>82</v>
      </c>
      <c r="E24" t="s">
        <v>83</v>
      </c>
      <c r="F24" t="s">
        <v>84</v>
      </c>
      <c r="G24" s="2">
        <v>650</v>
      </c>
      <c r="H24" s="2">
        <v>0</v>
      </c>
      <c r="I24" s="2">
        <f>I23+G24-H24</f>
        <v>1300</v>
      </c>
    </row>
    <row r="25" spans="1:9" x14ac:dyDescent="0.25">
      <c r="A25" s="4">
        <v>4200</v>
      </c>
      <c r="B25" s="4" t="s">
        <v>16</v>
      </c>
      <c r="C25" s="5">
        <v>46046</v>
      </c>
      <c r="D25" s="4" t="s">
        <v>56</v>
      </c>
      <c r="E25" s="4" t="s">
        <v>57</v>
      </c>
      <c r="F25" s="4" t="s">
        <v>58</v>
      </c>
      <c r="G25" s="6">
        <v>360</v>
      </c>
      <c r="H25" s="6">
        <v>0</v>
      </c>
      <c r="I25" s="6">
        <f>G25-H25</f>
        <v>360</v>
      </c>
    </row>
    <row r="26" spans="1:9" x14ac:dyDescent="0.25">
      <c r="A26" s="4">
        <v>4300</v>
      </c>
      <c r="B26" s="4" t="s">
        <v>17</v>
      </c>
      <c r="C26" s="5">
        <v>46055</v>
      </c>
      <c r="D26" s="4" t="s">
        <v>61</v>
      </c>
      <c r="E26" s="4" t="s">
        <v>62</v>
      </c>
      <c r="F26" s="4" t="s">
        <v>63</v>
      </c>
      <c r="G26" s="6">
        <v>720</v>
      </c>
      <c r="H26" s="6">
        <v>0</v>
      </c>
      <c r="I26" s="6">
        <f>G26-H26</f>
        <v>720</v>
      </c>
    </row>
    <row r="27" spans="1:9" x14ac:dyDescent="0.25">
      <c r="A27" s="4">
        <v>4400</v>
      </c>
      <c r="B27" s="4" t="s">
        <v>18</v>
      </c>
      <c r="C27" s="5">
        <v>46067</v>
      </c>
      <c r="D27" s="4" t="s">
        <v>69</v>
      </c>
      <c r="E27" s="4" t="s">
        <v>70</v>
      </c>
      <c r="F27" s="4" t="s">
        <v>71</v>
      </c>
      <c r="G27" s="6">
        <v>450</v>
      </c>
      <c r="H27" s="6">
        <v>0</v>
      </c>
      <c r="I27" s="6">
        <f>G27-H27</f>
        <v>450</v>
      </c>
    </row>
    <row r="28" spans="1:9" x14ac:dyDescent="0.25">
      <c r="A28" s="4">
        <v>6570</v>
      </c>
      <c r="B28" s="4" t="s">
        <v>20</v>
      </c>
      <c r="C28" s="5">
        <v>46081</v>
      </c>
      <c r="D28" s="4" t="s">
        <v>78</v>
      </c>
      <c r="E28" s="4" t="s">
        <v>79</v>
      </c>
      <c r="F28" s="4" t="s">
        <v>80</v>
      </c>
      <c r="G28" s="6">
        <v>12.5</v>
      </c>
      <c r="H28" s="6">
        <v>0</v>
      </c>
      <c r="I28" s="6">
        <f>G28-H28</f>
        <v>12.5</v>
      </c>
    </row>
  </sheetData>
  <mergeCells count="2">
    <mergeCell ref="A1:I1"/>
    <mergeCell ref="A2:I2"/>
  </mergeCells>
  <pageMargins left="0.25" right="0.25" top="1" bottom="1" header="0.5" footer="0.5"/>
  <pageSetup fitToHeight="0"/>
  <headerFooter>
    <oddFooter>&amp;CSolvikens Fotboll rf – fiktivt utbildningsexempel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E600"/>
    <pageSetUpPr fitToPage="1"/>
  </sheetPr>
  <dimension ref="A1:E19"/>
  <sheetViews>
    <sheetView showGridLines="0" workbookViewId="0">
      <selection activeCell="D22" sqref="D22"/>
    </sheetView>
  </sheetViews>
  <sheetFormatPr defaultRowHeight="15" x14ac:dyDescent="0.25"/>
  <cols>
    <col min="1" max="1" width="12" customWidth="1"/>
    <col min="2" max="2" width="42" customWidth="1"/>
    <col min="3" max="5" width="18" customWidth="1"/>
  </cols>
  <sheetData>
    <row r="1" spans="1:5" ht="27.95" customHeight="1" x14ac:dyDescent="0.25">
      <c r="A1" s="26" t="s">
        <v>128</v>
      </c>
      <c r="B1" s="27"/>
      <c r="C1" s="27"/>
      <c r="D1" s="27"/>
      <c r="E1" s="27"/>
    </row>
    <row r="2" spans="1:5" ht="30" customHeight="1" x14ac:dyDescent="0.25">
      <c r="A2" s="24" t="s">
        <v>129</v>
      </c>
      <c r="B2" s="25"/>
      <c r="C2" s="25"/>
      <c r="D2" s="25"/>
      <c r="E2" s="25"/>
    </row>
    <row r="3" spans="1:5" ht="6.95" customHeight="1" x14ac:dyDescent="0.25">
      <c r="A3" s="7"/>
      <c r="B3" s="7"/>
      <c r="C3" s="7"/>
      <c r="D3" s="7"/>
      <c r="E3" s="7"/>
    </row>
    <row r="4" spans="1:5" ht="24.95" customHeight="1" x14ac:dyDescent="0.25">
      <c r="A4" s="8" t="s">
        <v>1</v>
      </c>
      <c r="B4" s="8" t="s">
        <v>2</v>
      </c>
      <c r="C4" s="8" t="s">
        <v>130</v>
      </c>
      <c r="D4" s="8" t="s">
        <v>131</v>
      </c>
      <c r="E4" s="8" t="s">
        <v>132</v>
      </c>
    </row>
    <row r="5" spans="1:5" x14ac:dyDescent="0.25">
      <c r="A5">
        <v>3000</v>
      </c>
      <c r="B5" t="s">
        <v>7</v>
      </c>
      <c r="C5" s="2">
        <f>SUMIFS(Verifikationer!$H:$H,Verifikationer!$E:$E,A5)-SUMIFS(Verifikationer!$G:$G,Verifikationer!$E:$E,A5)</f>
        <v>1200</v>
      </c>
      <c r="D5" s="2">
        <v>0</v>
      </c>
      <c r="E5" t="s">
        <v>8</v>
      </c>
    </row>
    <row r="6" spans="1:5" x14ac:dyDescent="0.25">
      <c r="A6">
        <v>3010</v>
      </c>
      <c r="B6" t="s">
        <v>9</v>
      </c>
      <c r="C6" s="2">
        <f>SUMIFS(Verifikationer!$H:$H,Verifikationer!$E:$E,A6)-SUMIFS(Verifikationer!$G:$G,Verifikationer!$E:$E,A6)</f>
        <v>1800</v>
      </c>
      <c r="D6" s="2">
        <v>0</v>
      </c>
      <c r="E6" t="s">
        <v>8</v>
      </c>
    </row>
    <row r="7" spans="1:5" x14ac:dyDescent="0.25">
      <c r="A7">
        <v>3020</v>
      </c>
      <c r="B7" t="s">
        <v>10</v>
      </c>
      <c r="C7" s="2">
        <f>SUMIFS(Verifikationer!$H:$H,Verifikationer!$E:$E,A7)-SUMIFS(Verifikationer!$G:$G,Verifikationer!$E:$E,A7)</f>
        <v>2500</v>
      </c>
      <c r="D7" s="2">
        <v>0</v>
      </c>
      <c r="E7" t="s">
        <v>8</v>
      </c>
    </row>
    <row r="8" spans="1:5" x14ac:dyDescent="0.25">
      <c r="A8">
        <v>3030</v>
      </c>
      <c r="B8" t="s">
        <v>11</v>
      </c>
      <c r="C8" s="2">
        <f>SUMIFS(Verifikationer!$H:$H,Verifikationer!$E:$E,A8)-SUMIFS(Verifikationer!$G:$G,Verifikationer!$E:$E,A8)</f>
        <v>3000</v>
      </c>
      <c r="D8" s="2">
        <v>0</v>
      </c>
      <c r="E8" t="s">
        <v>8</v>
      </c>
    </row>
    <row r="9" spans="1:5" x14ac:dyDescent="0.25">
      <c r="A9">
        <v>3040</v>
      </c>
      <c r="B9" t="s">
        <v>12</v>
      </c>
      <c r="C9" s="2">
        <f>SUMIFS(Verifikationer!$H:$H,Verifikationer!$E:$E,A9)-SUMIFS(Verifikationer!$G:$G,Verifikationer!$E:$E,A9)</f>
        <v>875</v>
      </c>
      <c r="D9" s="2">
        <v>0</v>
      </c>
      <c r="E9" t="s">
        <v>8</v>
      </c>
    </row>
    <row r="10" spans="1:5" x14ac:dyDescent="0.25">
      <c r="A10">
        <v>4000</v>
      </c>
      <c r="B10" t="s">
        <v>13</v>
      </c>
      <c r="C10" s="2">
        <v>0</v>
      </c>
      <c r="D10" s="2">
        <f>SUMIFS(Verifikationer!$G:$G,Verifikationer!$E:$E,A10)-SUMIFS(Verifikationer!$H:$H,Verifikationer!$E:$E,A10)</f>
        <v>980</v>
      </c>
      <c r="E10" t="s">
        <v>14</v>
      </c>
    </row>
    <row r="11" spans="1:5" x14ac:dyDescent="0.25">
      <c r="A11">
        <v>4100</v>
      </c>
      <c r="B11" t="s">
        <v>15</v>
      </c>
      <c r="C11" s="2">
        <v>0</v>
      </c>
      <c r="D11" s="2">
        <f>SUMIFS(Verifikationer!$G:$G,Verifikationer!$E:$E,A11)-SUMIFS(Verifikationer!$H:$H,Verifikationer!$E:$E,A11)</f>
        <v>1300</v>
      </c>
      <c r="E11" t="s">
        <v>14</v>
      </c>
    </row>
    <row r="12" spans="1:5" x14ac:dyDescent="0.25">
      <c r="A12">
        <v>4200</v>
      </c>
      <c r="B12" t="s">
        <v>16</v>
      </c>
      <c r="C12" s="2">
        <v>0</v>
      </c>
      <c r="D12" s="2">
        <f>SUMIFS(Verifikationer!$G:$G,Verifikationer!$E:$E,A12)-SUMIFS(Verifikationer!$H:$H,Verifikationer!$E:$E,A12)</f>
        <v>360</v>
      </c>
      <c r="E12" t="s">
        <v>14</v>
      </c>
    </row>
    <row r="13" spans="1:5" x14ac:dyDescent="0.25">
      <c r="A13">
        <v>4300</v>
      </c>
      <c r="B13" t="s">
        <v>17</v>
      </c>
      <c r="C13" s="2">
        <v>0</v>
      </c>
      <c r="D13" s="2">
        <f>SUMIFS(Verifikationer!$G:$G,Verifikationer!$E:$E,A13)-SUMIFS(Verifikationer!$H:$H,Verifikationer!$E:$E,A13)</f>
        <v>720</v>
      </c>
      <c r="E13" t="s">
        <v>14</v>
      </c>
    </row>
    <row r="14" spans="1:5" x14ac:dyDescent="0.25">
      <c r="A14">
        <v>4400</v>
      </c>
      <c r="B14" t="s">
        <v>18</v>
      </c>
      <c r="C14" s="2">
        <v>0</v>
      </c>
      <c r="D14" s="2">
        <f>SUMIFS(Verifikationer!$G:$G,Verifikationer!$E:$E,A14)-SUMIFS(Verifikationer!$H:$H,Verifikationer!$E:$E,A14)</f>
        <v>450</v>
      </c>
      <c r="E14" t="s">
        <v>14</v>
      </c>
    </row>
    <row r="15" spans="1:5" x14ac:dyDescent="0.25">
      <c r="A15">
        <v>4900</v>
      </c>
      <c r="B15" t="s">
        <v>19</v>
      </c>
      <c r="C15" s="2">
        <v>0</v>
      </c>
      <c r="D15" s="2">
        <f>SUMIFS(Verifikationer!$G:$G,Verifikationer!$E:$E,A15)-SUMIFS(Verifikationer!$H:$H,Verifikationer!$E:$E,A15)</f>
        <v>0</v>
      </c>
      <c r="E15" t="s">
        <v>14</v>
      </c>
    </row>
    <row r="16" spans="1:5" x14ac:dyDescent="0.25">
      <c r="A16">
        <v>6570</v>
      </c>
      <c r="B16" t="s">
        <v>20</v>
      </c>
      <c r="C16" s="2">
        <v>0</v>
      </c>
      <c r="D16" s="2">
        <f>SUMIFS(Verifikationer!$G:$G,Verifikationer!$E:$E,A16)-SUMIFS(Verifikationer!$H:$H,Verifikationer!$E:$E,A16)</f>
        <v>12.5</v>
      </c>
      <c r="E16" t="s">
        <v>14</v>
      </c>
    </row>
    <row r="17" spans="2:4" x14ac:dyDescent="0.25">
      <c r="B17" s="13" t="s">
        <v>85</v>
      </c>
      <c r="C17" s="13">
        <f>SUM(C5:C16)</f>
        <v>9375</v>
      </c>
      <c r="D17" s="13">
        <f>SUM(D5:D16)</f>
        <v>3822.5</v>
      </c>
    </row>
    <row r="19" spans="2:4" x14ac:dyDescent="0.25">
      <c r="B19" s="22" t="s">
        <v>120</v>
      </c>
      <c r="C19" s="23">
        <f>C17-D17</f>
        <v>5552.5</v>
      </c>
    </row>
  </sheetData>
  <mergeCells count="2">
    <mergeCell ref="A2:E2"/>
    <mergeCell ref="A1:E1"/>
  </mergeCells>
  <pageMargins left="0.25" right="0.25" top="1" bottom="1" header="0.5" footer="0.5"/>
  <pageSetup fitToHeight="0"/>
  <headerFooter>
    <oddFooter>&amp;CSolvikens Fotboll rf – fiktivt utbildningsexempel</oddFooter>
  </headerFooter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E600"/>
  </sheetPr>
  <dimension ref="A1:F31"/>
  <sheetViews>
    <sheetView showGridLines="0" zoomScale="120" zoomScaleNormal="120" workbookViewId="0">
      <pane ySplit="4" topLeftCell="A5" activePane="bottomLeft" state="frozen"/>
      <selection pane="bottomLeft" activeCell="A29" sqref="A29:F31"/>
    </sheetView>
  </sheetViews>
  <sheetFormatPr defaultRowHeight="15" x14ac:dyDescent="0.25"/>
  <cols>
    <col min="1" max="1" width="34" customWidth="1"/>
    <col min="2" max="2" width="18" customWidth="1"/>
    <col min="3" max="3" width="4" customWidth="1"/>
    <col min="4" max="4" width="16" customWidth="1"/>
    <col min="5" max="5" width="18" customWidth="1"/>
    <col min="6" max="6" width="12" customWidth="1"/>
  </cols>
  <sheetData>
    <row r="1" spans="1:6" ht="32.1" customHeight="1" x14ac:dyDescent="0.25">
      <c r="A1" s="26" t="s">
        <v>112</v>
      </c>
      <c r="B1" s="27"/>
      <c r="C1" s="27"/>
      <c r="D1" s="27"/>
      <c r="E1" s="27"/>
      <c r="F1" s="27"/>
    </row>
    <row r="2" spans="1:6" x14ac:dyDescent="0.25">
      <c r="A2" s="28" t="s">
        <v>138</v>
      </c>
      <c r="B2" s="25"/>
      <c r="C2" s="25"/>
      <c r="D2" s="25"/>
      <c r="E2" s="25"/>
      <c r="F2" s="25"/>
    </row>
    <row r="3" spans="1:6" ht="6.95" customHeight="1" x14ac:dyDescent="0.25">
      <c r="A3" s="7"/>
      <c r="B3" s="7"/>
      <c r="C3" s="7"/>
      <c r="D3" s="7"/>
      <c r="E3" s="7"/>
      <c r="F3" s="7"/>
    </row>
    <row r="5" spans="1:6" ht="15.75" x14ac:dyDescent="0.25">
      <c r="A5" s="31" t="s">
        <v>113</v>
      </c>
      <c r="B5" s="25"/>
      <c r="C5" s="25"/>
      <c r="D5" s="25"/>
      <c r="E5" s="25"/>
      <c r="F5" s="25"/>
    </row>
    <row r="7" spans="1:6" x14ac:dyDescent="0.25">
      <c r="A7" s="29" t="s">
        <v>114</v>
      </c>
      <c r="B7" s="25"/>
      <c r="C7" s="25"/>
      <c r="D7" s="25"/>
      <c r="E7" s="25"/>
      <c r="F7" s="25"/>
    </row>
    <row r="8" spans="1:6" x14ac:dyDescent="0.25">
      <c r="A8" t="s">
        <v>6</v>
      </c>
      <c r="B8" s="2">
        <f>Kontoutdrag!G16</f>
        <v>5552.5</v>
      </c>
      <c r="D8" s="15" t="s">
        <v>115</v>
      </c>
      <c r="E8" s="2">
        <f>Kontoutdrag!G16</f>
        <v>5552.5</v>
      </c>
    </row>
    <row r="9" spans="1:6" x14ac:dyDescent="0.25">
      <c r="A9" s="16" t="s">
        <v>116</v>
      </c>
      <c r="B9" s="17">
        <f>B8</f>
        <v>5552.5</v>
      </c>
    </row>
    <row r="11" spans="1:6" x14ac:dyDescent="0.25">
      <c r="A11" s="18" t="s">
        <v>117</v>
      </c>
      <c r="B11" s="19">
        <f>B9</f>
        <v>5552.5</v>
      </c>
    </row>
    <row r="14" spans="1:6" ht="15.75" x14ac:dyDescent="0.25">
      <c r="A14" s="31" t="s">
        <v>118</v>
      </c>
      <c r="B14" s="25"/>
      <c r="C14" s="25"/>
      <c r="D14" s="25"/>
      <c r="E14" s="25"/>
      <c r="F14" s="25"/>
    </row>
    <row r="16" spans="1:6" x14ac:dyDescent="0.25">
      <c r="A16" s="29" t="s">
        <v>119</v>
      </c>
      <c r="B16" s="25"/>
      <c r="C16" s="25"/>
      <c r="D16" s="25"/>
      <c r="E16" s="25"/>
      <c r="F16" s="25"/>
    </row>
    <row r="17" spans="1:6" x14ac:dyDescent="0.25">
      <c r="A17" t="s">
        <v>120</v>
      </c>
      <c r="B17" s="2">
        <f>Resultat!C19</f>
        <v>5552.5</v>
      </c>
      <c r="D17" s="15" t="s">
        <v>115</v>
      </c>
      <c r="E17" s="2">
        <f>Resultat!C19</f>
        <v>5552.5</v>
      </c>
    </row>
    <row r="18" spans="1:6" x14ac:dyDescent="0.25">
      <c r="A18" s="16" t="s">
        <v>121</v>
      </c>
      <c r="B18" s="17">
        <f>B17</f>
        <v>5552.5</v>
      </c>
    </row>
    <row r="20" spans="1:6" x14ac:dyDescent="0.25">
      <c r="A20" s="29" t="s">
        <v>122</v>
      </c>
      <c r="B20" s="25"/>
      <c r="C20" s="25"/>
      <c r="D20" s="25"/>
      <c r="E20" s="25"/>
      <c r="F20" s="25"/>
    </row>
    <row r="21" spans="1:6" x14ac:dyDescent="0.25">
      <c r="A21" t="s">
        <v>123</v>
      </c>
      <c r="B21" s="2">
        <f>0</f>
        <v>0</v>
      </c>
    </row>
    <row r="22" spans="1:6" x14ac:dyDescent="0.25">
      <c r="A22" s="16" t="s">
        <v>124</v>
      </c>
      <c r="B22" s="17">
        <f>B21</f>
        <v>0</v>
      </c>
    </row>
    <row r="24" spans="1:6" x14ac:dyDescent="0.25">
      <c r="A24" s="18" t="s">
        <v>125</v>
      </c>
      <c r="B24" s="19">
        <f>B18+B22</f>
        <v>5552.5</v>
      </c>
    </row>
    <row r="26" spans="1:6" x14ac:dyDescent="0.25">
      <c r="A26" s="20" t="s">
        <v>126</v>
      </c>
      <c r="B26" s="21">
        <f>B11-B24</f>
        <v>0</v>
      </c>
    </row>
    <row r="29" spans="1:6" x14ac:dyDescent="0.25">
      <c r="A29" s="30" t="s">
        <v>127</v>
      </c>
      <c r="B29" s="25"/>
      <c r="C29" s="25"/>
      <c r="D29" s="25"/>
      <c r="E29" s="25"/>
      <c r="F29" s="25"/>
    </row>
    <row r="30" spans="1:6" x14ac:dyDescent="0.25">
      <c r="A30" s="25"/>
      <c r="B30" s="25"/>
      <c r="C30" s="25"/>
      <c r="D30" s="25"/>
      <c r="E30" s="25"/>
      <c r="F30" s="25"/>
    </row>
    <row r="31" spans="1:6" x14ac:dyDescent="0.25">
      <c r="A31" s="25"/>
      <c r="B31" s="25"/>
      <c r="C31" s="25"/>
      <c r="D31" s="25"/>
      <c r="E31" s="25"/>
      <c r="F31" s="25"/>
    </row>
  </sheetData>
  <mergeCells count="8">
    <mergeCell ref="A2:F2"/>
    <mergeCell ref="A16:F16"/>
    <mergeCell ref="A29:F31"/>
    <mergeCell ref="A14:F14"/>
    <mergeCell ref="A1:F1"/>
    <mergeCell ref="A5:F5"/>
    <mergeCell ref="A20:F20"/>
    <mergeCell ref="A7:F7"/>
  </mergeCells>
  <conditionalFormatting sqref="B26">
    <cfRule type="cellIs" dxfId="0" priority="1" operator="notEqual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Kontoplan</vt:lpstr>
      <vt:lpstr>Kontoutdrag</vt:lpstr>
      <vt:lpstr>Verifikationer</vt:lpstr>
      <vt:lpstr>Dagbok</vt:lpstr>
      <vt:lpstr>Huvudbok</vt:lpstr>
      <vt:lpstr>Resultat</vt:lpstr>
      <vt:lpstr>Balansräkning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Bäckström</dc:creator>
  <cp:keywords/>
  <dc:description/>
  <cp:lastModifiedBy>Ida Bäckström</cp:lastModifiedBy>
  <cp:revision/>
  <dcterms:created xsi:type="dcterms:W3CDTF">2026-10-26T05:09:02Z</dcterms:created>
  <dcterms:modified xsi:type="dcterms:W3CDTF">2026-10-28T07:25:57Z</dcterms:modified>
  <cp:category/>
  <cp:contentStatus/>
</cp:coreProperties>
</file>